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yonezawa-file\米沢市ファイルサーバ\08水道部\081業務課\経営企画係\01 庶務\12 調査物\04 山形県市町村課\H31\R020127〆公営企業に係る「経営比較分析表」\回答（下水道）\"/>
    </mc:Choice>
  </mc:AlternateContent>
  <workbookProtection workbookAlgorithmName="SHA-512" workbookHashValue="/YIzls8SkcVf8VgTsq7ZtMC7kCqNw9GynuvFfJPGKS50L3SHo2qO3A2BWC0DPqqtQci4vIaeUbIEmCFP5J8p6A==" workbookSaltValue="6Kj4NFuIBZoJu9GJeUfOjA==" workbookSpinCount="100000" lockStructure="1"/>
  <bookViews>
    <workbookView xWindow="0" yWindow="0" windowWidth="20490" windowHeight="74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<sst xmlns="http://schemas.openxmlformats.org/spreadsheetml/2006/main" count="228" uniqueCount="114">
  <si>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</si>
  <si>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</si>
  <si>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</si>
  <si>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</si>
  <si>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</si>
  <si>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</si>
  <si>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</si>
  <si>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</si>
  <si>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</si>
  <si>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</si>
  <si>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</si>
  <si>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</si>
  <si>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</si>
  <si>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</si>
  <si>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</si>
  <si>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</si>
  <si>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</si>
  <si>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</si>
  <si>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</si>
  <si>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</si>
  <si>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</si>
  <si>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</si>
  <si>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</si>
  <si>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</si>
  <si>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</si>
  <si>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</si>
  <si>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</si>
  <si>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</si>
  <si>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</si>
  <si>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</si>
  <si>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</si>
  <si>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</si>
  <si>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</si>
  <si>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</si>
  <si>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</si>
  <si>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</si>
  <si>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</si>
  <si>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</si>
  <si>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</si>
  <si>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</si>
  <si>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</si>
  <si>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</si>
  <si>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</si>
  <si>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</si>
  <si>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</si>
  <si>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</si>
  <si>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</si>
  <si>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</si>
  <si>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</si>
  <si>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</si>
  <si>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</si>
  <si>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</si>
  <si>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</si>
  <si>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</si>
  <si>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</si>
  <si>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</si>
  <si>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</si>
  <si>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</si>
  <si>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</si>
  <si>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</si>
  <si>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</si>
  <si>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</si>
  <si>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</si>
  <si>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</si>
  <si>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</si>
  <si>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</si>
  <si>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</si>
  <si>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</si>
  <si>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</si>
  <si>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</si>
  <si>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</si>
  <si>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</si>
  <si>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</si>
  <si>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</si>
  <si>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</si>
  <si>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</si>
  <si>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</si>
  <si>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</si>
  <si>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</si>
  <si>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</si>
  <si>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</si>
  <si>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</si>
  <si>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</si>
  <si>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</si>
  <si>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</si>
  <si>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</si>
  <si>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</si>
  <si>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</si>
  <si>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</si>
  <si>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</si>
  <si>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</si>
  <si>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</si>
  <si>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</si>
  <si>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</si>
  <si>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</si>
  <si>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</si>
  <si>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</si>
  <si>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</si>
  <si>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</si>
  <si>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</si>
  <si>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</si>
  <si>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</si>
  <si>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</si>
  <si>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</si>
  <si>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</si>
  <si>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</si>
  <si>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</si>
  <si>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</si>
  <si>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</si>
  <si>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</si>
  <si>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</si>
  <si>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収益的収支比率は102.54％となっていますが、修繕費が増えたことにより基準外繰入金が増えたことと、公営企業会計移行に伴う打ち切り決算による一時的なものです。繰入金による補填が無ければ100％を下回るので、料金設定の見直しが必要になります。
　④企業債残高対事業規模比率が類似団体平均値の約４倍に上ることから、他と比較しても営業収益が低く適正な料金設定の見直しが必要となります。
　⑤経費回収率が48％と例年より低い値となっていますが、使用料収入で汚水処理にかかる費用を賄えないため、半分以上の経費を一般会計繰入金による補填に頼っていることと、修繕費が増えたことが原因であり、計画的な修繕と料金設定の見直しが必要となります。
　⑥汚水処理原価は近年減少傾向にありますが、再び増加となりました。これは修繕費が増えたことと公営企業会計移行に伴う打ち切り決算による一時的なものです。令和２年度からの施設改修により汚水処理費の縮小に努めます。</t>
    <rPh sb="2" eb="5">
      <t>シュウエキテキ</t>
    </rPh>
    <rPh sb="5" eb="7">
      <t>シュウシ</t>
    </rPh>
    <rPh sb="7" eb="9">
      <t>ヒリツ</t>
    </rPh>
    <rPh sb="26" eb="29">
      <t>シュウゼンヒ</t>
    </rPh>
    <rPh sb="30" eb="31">
      <t>フ</t>
    </rPh>
    <rPh sb="38" eb="40">
      <t>キジュン</t>
    </rPh>
    <rPh sb="40" eb="41">
      <t>ガイ</t>
    </rPh>
    <rPh sb="41" eb="43">
      <t>クリイレ</t>
    </rPh>
    <rPh sb="43" eb="44">
      <t>キン</t>
    </rPh>
    <rPh sb="45" eb="46">
      <t>フ</t>
    </rPh>
    <rPh sb="52" eb="54">
      <t>コウエイ</t>
    </rPh>
    <rPh sb="54" eb="56">
      <t>キギョウ</t>
    </rPh>
    <rPh sb="56" eb="58">
      <t>カイケイ</t>
    </rPh>
    <rPh sb="58" eb="60">
      <t>イコウ</t>
    </rPh>
    <rPh sb="61" eb="62">
      <t>トモナ</t>
    </rPh>
    <rPh sb="63" eb="64">
      <t>ウ</t>
    </rPh>
    <rPh sb="65" eb="66">
      <t>キ</t>
    </rPh>
    <rPh sb="67" eb="69">
      <t>ケッサン</t>
    </rPh>
    <rPh sb="72" eb="75">
      <t>イチジテキ</t>
    </rPh>
    <rPh sb="81" eb="84">
      <t>クリイレキン</t>
    </rPh>
    <rPh sb="87" eb="89">
      <t>ホテン</t>
    </rPh>
    <rPh sb="90" eb="91">
      <t>ナ</t>
    </rPh>
    <rPh sb="99" eb="101">
      <t>シタマワ</t>
    </rPh>
    <rPh sb="105" eb="107">
      <t>リョウキン</t>
    </rPh>
    <rPh sb="107" eb="109">
      <t>セッテイ</t>
    </rPh>
    <rPh sb="110" eb="112">
      <t>ミナオ</t>
    </rPh>
    <rPh sb="114" eb="116">
      <t>ヒツヨウ</t>
    </rPh>
    <rPh sb="138" eb="142">
      <t>ルイジダンタイ</t>
    </rPh>
    <rPh sb="157" eb="158">
      <t>ホカ</t>
    </rPh>
    <rPh sb="159" eb="161">
      <t>ヒカク</t>
    </rPh>
    <rPh sb="169" eb="170">
      <t>ヒク</t>
    </rPh>
    <rPh sb="171" eb="173">
      <t>テキセイ</t>
    </rPh>
    <rPh sb="174" eb="176">
      <t>リョウキン</t>
    </rPh>
    <rPh sb="176" eb="178">
      <t>セッテイ</t>
    </rPh>
    <rPh sb="179" eb="181">
      <t>ミナオ</t>
    </rPh>
    <rPh sb="183" eb="185">
      <t>ヒツヨウ</t>
    </rPh>
    <rPh sb="194" eb="196">
      <t>ケイヒ</t>
    </rPh>
    <rPh sb="196" eb="198">
      <t>カイシュウ</t>
    </rPh>
    <rPh sb="198" eb="199">
      <t>リツ</t>
    </rPh>
    <rPh sb="204" eb="206">
      <t>レイネン</t>
    </rPh>
    <rPh sb="208" eb="209">
      <t>ヒク</t>
    </rPh>
    <rPh sb="210" eb="211">
      <t>アタイ</t>
    </rPh>
    <rPh sb="220" eb="223">
      <t>シヨウリョウ</t>
    </rPh>
    <rPh sb="223" eb="225">
      <t>シュウニュウ</t>
    </rPh>
    <rPh sb="226" eb="228">
      <t>オスイ</t>
    </rPh>
    <rPh sb="228" eb="230">
      <t>ショリ</t>
    </rPh>
    <rPh sb="234" eb="236">
      <t>ヒヨウ</t>
    </rPh>
    <rPh sb="237" eb="238">
      <t>マカナ</t>
    </rPh>
    <rPh sb="244" eb="246">
      <t>ハンブン</t>
    </rPh>
    <rPh sb="246" eb="248">
      <t>イジョウ</t>
    </rPh>
    <rPh sb="249" eb="251">
      <t>ケイヒ</t>
    </rPh>
    <rPh sb="252" eb="256">
      <t>イッパンカイケイ</t>
    </rPh>
    <rPh sb="256" eb="258">
      <t>クリイレ</t>
    </rPh>
    <rPh sb="258" eb="259">
      <t>キン</t>
    </rPh>
    <rPh sb="262" eb="264">
      <t>ホテン</t>
    </rPh>
    <rPh sb="265" eb="266">
      <t>タヨ</t>
    </rPh>
    <rPh sb="274" eb="277">
      <t>シュウゼンヒ</t>
    </rPh>
    <rPh sb="278" eb="279">
      <t>フ</t>
    </rPh>
    <rPh sb="284" eb="286">
      <t>ゲンイン</t>
    </rPh>
    <rPh sb="290" eb="293">
      <t>ケイカクテキ</t>
    </rPh>
    <rPh sb="294" eb="296">
      <t>シュウゼン</t>
    </rPh>
    <rPh sb="297" eb="299">
      <t>リョウキン</t>
    </rPh>
    <rPh sb="299" eb="301">
      <t>セッテイ</t>
    </rPh>
    <rPh sb="302" eb="304">
      <t>ミナオ</t>
    </rPh>
    <rPh sb="306" eb="308">
      <t>ヒツヨウ</t>
    </rPh>
    <rPh sb="317" eb="319">
      <t>オスイ</t>
    </rPh>
    <rPh sb="319" eb="321">
      <t>ショリ</t>
    </rPh>
    <rPh sb="321" eb="323">
      <t>ゲンカ</t>
    </rPh>
    <rPh sb="324" eb="326">
      <t>キンネン</t>
    </rPh>
    <rPh sb="326" eb="328">
      <t>ゲンショウ</t>
    </rPh>
    <rPh sb="328" eb="330">
      <t>ケイコウ</t>
    </rPh>
    <rPh sb="337" eb="338">
      <t>フタタ</t>
    </rPh>
    <rPh sb="339" eb="341">
      <t>ゾウカ</t>
    </rPh>
    <rPh sb="351" eb="354">
      <t>シュウゼンヒ</t>
    </rPh>
    <rPh sb="355" eb="356">
      <t>フ</t>
    </rPh>
    <rPh sb="361" eb="363">
      <t>コウエイ</t>
    </rPh>
    <rPh sb="363" eb="367">
      <t>キギョウカイケイ</t>
    </rPh>
    <rPh sb="367" eb="369">
      <t>イコウ</t>
    </rPh>
    <rPh sb="370" eb="371">
      <t>トモナ</t>
    </rPh>
    <rPh sb="390" eb="392">
      <t>レイワ</t>
    </rPh>
    <rPh sb="393" eb="395">
      <t>ネンド</t>
    </rPh>
    <rPh sb="398" eb="402">
      <t>シセツカイシュウ</t>
    </rPh>
    <rPh sb="405" eb="409">
      <t>オスイショリ</t>
    </rPh>
    <rPh sb="409" eb="410">
      <t>ヒ</t>
    </rPh>
    <rPh sb="411" eb="413">
      <t>シュクショウ</t>
    </rPh>
    <rPh sb="414" eb="415">
      <t>ツト</t>
    </rPh>
    <phoneticPr fontId="4"/>
  </si>
  <si>
    <t>　農業集落排水処理施設は、平成１２年度から供用を開始し１９年が経過しました。
　管渠の標準耐用年数は５０年のため、暫くは管渠更新に要する費用は必要無いと予測されます。
　処理施設は機械・電気設備が耐用年数（１０～１５年）を超えていますので、令和２年度から改築事業を行います。</t>
    <rPh sb="1" eb="7">
      <t>ノウギョウシュウラクハイスイ</t>
    </rPh>
    <rPh sb="7" eb="11">
      <t>ショリシセツ</t>
    </rPh>
    <rPh sb="13" eb="15">
      <t>ヘイセイ</t>
    </rPh>
    <rPh sb="17" eb="18">
      <t>ネン</t>
    </rPh>
    <rPh sb="18" eb="19">
      <t>ド</t>
    </rPh>
    <rPh sb="21" eb="23">
      <t>キョウヨウ</t>
    </rPh>
    <rPh sb="24" eb="26">
      <t>カイシ</t>
    </rPh>
    <rPh sb="29" eb="30">
      <t>ネン</t>
    </rPh>
    <rPh sb="31" eb="33">
      <t>ケイカ</t>
    </rPh>
    <rPh sb="40" eb="42">
      <t>カンキョ</t>
    </rPh>
    <rPh sb="43" eb="45">
      <t>ヒョウジュン</t>
    </rPh>
    <rPh sb="45" eb="47">
      <t>タイヨウ</t>
    </rPh>
    <rPh sb="47" eb="49">
      <t>ネンスウ</t>
    </rPh>
    <rPh sb="52" eb="53">
      <t>ネン</t>
    </rPh>
    <rPh sb="57" eb="58">
      <t>シバラ</t>
    </rPh>
    <rPh sb="60" eb="62">
      <t>カンキョ</t>
    </rPh>
    <rPh sb="62" eb="64">
      <t>コウシン</t>
    </rPh>
    <rPh sb="65" eb="66">
      <t>ヨウ</t>
    </rPh>
    <rPh sb="68" eb="70">
      <t>ヒヨウ</t>
    </rPh>
    <rPh sb="71" eb="73">
      <t>ヒツヨウ</t>
    </rPh>
    <rPh sb="73" eb="74">
      <t>ナ</t>
    </rPh>
    <rPh sb="76" eb="78">
      <t>ヨソク</t>
    </rPh>
    <rPh sb="85" eb="87">
      <t>ショリ</t>
    </rPh>
    <rPh sb="87" eb="89">
      <t>シセツ</t>
    </rPh>
    <rPh sb="90" eb="92">
      <t>キカイ</t>
    </rPh>
    <rPh sb="93" eb="95">
      <t>デンキ</t>
    </rPh>
    <rPh sb="95" eb="97">
      <t>セツビ</t>
    </rPh>
    <rPh sb="98" eb="102">
      <t>タイヨウネンスウ</t>
    </rPh>
    <rPh sb="108" eb="109">
      <t>ネン</t>
    </rPh>
    <rPh sb="111" eb="112">
      <t>コ</t>
    </rPh>
    <rPh sb="120" eb="122">
      <t>レイワ</t>
    </rPh>
    <rPh sb="123" eb="124">
      <t>ネン</t>
    </rPh>
    <rPh sb="124" eb="125">
      <t>ド</t>
    </rPh>
    <rPh sb="127" eb="129">
      <t>カイチク</t>
    </rPh>
    <rPh sb="129" eb="131">
      <t>ジギョウ</t>
    </rPh>
    <rPh sb="132" eb="133">
      <t>オコナ</t>
    </rPh>
    <phoneticPr fontId="4"/>
  </si>
  <si>
    <t>　適正料金の設定による営業収益の増加に努めなければなりません。しかしながら、施設の規模などから、汚水処理費用のほとんどは一般会計繰入金に依存しなければならない状況が続くと予測されます。
　施設の更新費用がますます増大していくことが予想されるため、農業集落排水事業単位だけではなく下水道事業全体で計画的な施設更新と財源の確保を図っていかなければなりません。
　今年度は、公営企業会計移行に伴う打ち切り決算による一時的な数値となっています。</t>
    <rPh sb="1" eb="3">
      <t>テキセイ</t>
    </rPh>
    <rPh sb="3" eb="5">
      <t>リョウキン</t>
    </rPh>
    <rPh sb="6" eb="8">
      <t>セッテイ</t>
    </rPh>
    <rPh sb="11" eb="13">
      <t>エイギョウ</t>
    </rPh>
    <rPh sb="13" eb="15">
      <t>シュウエキ</t>
    </rPh>
    <rPh sb="16" eb="18">
      <t>ゾウカ</t>
    </rPh>
    <rPh sb="19" eb="20">
      <t>ツト</t>
    </rPh>
    <rPh sb="38" eb="40">
      <t>シセツ</t>
    </rPh>
    <rPh sb="41" eb="43">
      <t>キボ</t>
    </rPh>
    <rPh sb="48" eb="50">
      <t>オスイ</t>
    </rPh>
    <rPh sb="50" eb="52">
      <t>ショリ</t>
    </rPh>
    <rPh sb="52" eb="54">
      <t>ヒヨウ</t>
    </rPh>
    <rPh sb="60" eb="62">
      <t>イッパン</t>
    </rPh>
    <rPh sb="62" eb="64">
      <t>カイケイ</t>
    </rPh>
    <rPh sb="64" eb="66">
      <t>クリイレ</t>
    </rPh>
    <rPh sb="66" eb="67">
      <t>キン</t>
    </rPh>
    <rPh sb="68" eb="70">
      <t>イゾン</t>
    </rPh>
    <rPh sb="79" eb="81">
      <t>ジョウキョウ</t>
    </rPh>
    <rPh sb="82" eb="83">
      <t>ツヅ</t>
    </rPh>
    <rPh sb="85" eb="87">
      <t>ヨソク</t>
    </rPh>
    <rPh sb="94" eb="96">
      <t>シセツ</t>
    </rPh>
    <rPh sb="97" eb="99">
      <t>コウシン</t>
    </rPh>
    <rPh sb="99" eb="101">
      <t>ヒヨウ</t>
    </rPh>
    <rPh sb="106" eb="108">
      <t>ゾウダイ</t>
    </rPh>
    <rPh sb="115" eb="117">
      <t>ヨソウ</t>
    </rPh>
    <rPh sb="123" eb="129">
      <t>ノウギョウシュウラクハイスイ</t>
    </rPh>
    <rPh sb="129" eb="131">
      <t>ジギョウ</t>
    </rPh>
    <rPh sb="131" eb="133">
      <t>タンイ</t>
    </rPh>
    <rPh sb="139" eb="142">
      <t>ゲスイドウ</t>
    </rPh>
    <rPh sb="142" eb="144">
      <t>ジギョウ</t>
    </rPh>
    <rPh sb="144" eb="146">
      <t>ゼンタイ</t>
    </rPh>
    <rPh sb="147" eb="150">
      <t>ケイカクテキ</t>
    </rPh>
    <rPh sb="151" eb="153">
      <t>シセツ</t>
    </rPh>
    <rPh sb="153" eb="155">
      <t>コウシン</t>
    </rPh>
    <rPh sb="156" eb="158">
      <t>ザイゲン</t>
    </rPh>
    <rPh sb="159" eb="161">
      <t>カクホ</t>
    </rPh>
    <rPh sb="162" eb="163">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</si>
</sst>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682-418E-982B-FAE4A008FD0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0.01</c:v>
                </c:pt>
                <c:pt idx="2">
                  <c:v>2.0499999999999998</c:v>
                </c:pt>
                <c:pt idx="3">
                  <c:v>0.01</c:v>
                </c:pt>
                <c:pt idx="4">
                  <c:v>0.01</c:v>
                </c:pt>
              </c:numCache>
            </c:numRef>
          </c:val>
          <c:smooth val="0"/>
          <c:extLst>
            <c:ext xmlns:c16="http://schemas.microsoft.com/office/drawing/2014/chart" uri="{C3380CC4-5D6E-409C-BE32-E72D297353CC}">
              <c16:uniqueId val="{00000001-4682-418E-982B-FAE4A008FD0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33.69</c:v>
                </c:pt>
                <c:pt idx="1">
                  <c:v>33.69</c:v>
                </c:pt>
                <c:pt idx="2">
                  <c:v>36.92</c:v>
                </c:pt>
                <c:pt idx="3">
                  <c:v>36.92</c:v>
                </c:pt>
                <c:pt idx="4">
                  <c:v>33.69</c:v>
                </c:pt>
              </c:numCache>
            </c:numRef>
          </c:val>
          <c:extLst>
            <c:ext xmlns:c16="http://schemas.microsoft.com/office/drawing/2014/chart" uri="{C3380CC4-5D6E-409C-BE32-E72D297353CC}">
              <c16:uniqueId val="{00000000-1403-4471-9762-D085FB499B4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44.69</c:v>
                </c:pt>
                <c:pt idx="1">
                  <c:v>52.31</c:v>
                </c:pt>
                <c:pt idx="2">
                  <c:v>60.65</c:v>
                </c:pt>
                <c:pt idx="3">
                  <c:v>51.75</c:v>
                </c:pt>
                <c:pt idx="4">
                  <c:v>50.68</c:v>
                </c:pt>
              </c:numCache>
            </c:numRef>
          </c:val>
          <c:smooth val="0"/>
          <c:extLst>
            <c:ext xmlns:c16="http://schemas.microsoft.com/office/drawing/2014/chart" uri="{C3380CC4-5D6E-409C-BE32-E72D297353CC}">
              <c16:uniqueId val="{00000001-1403-4471-9762-D085FB499B4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88.84</c:v>
                </c:pt>
                <c:pt idx="1">
                  <c:v>89.24</c:v>
                </c:pt>
                <c:pt idx="2">
                  <c:v>89.32</c:v>
                </c:pt>
                <c:pt idx="3">
                  <c:v>89.81</c:v>
                </c:pt>
                <c:pt idx="4">
                  <c:v>87.82</c:v>
                </c:pt>
              </c:numCache>
            </c:numRef>
          </c:val>
          <c:extLst>
            <c:ext xmlns:c16="http://schemas.microsoft.com/office/drawing/2014/chart" uri="{C3380CC4-5D6E-409C-BE32-E72D297353CC}">
              <c16:uniqueId val="{00000000-F112-4566-95E6-7E7EB00DA61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70.59</c:v>
                </c:pt>
                <c:pt idx="1">
                  <c:v>84.32</c:v>
                </c:pt>
                <c:pt idx="2">
                  <c:v>84.58</c:v>
                </c:pt>
                <c:pt idx="3">
                  <c:v>84.84</c:v>
                </c:pt>
                <c:pt idx="4">
                  <c:v>84.86</c:v>
                </c:pt>
              </c:numCache>
            </c:numRef>
          </c:val>
          <c:smooth val="0"/>
          <c:extLst>
            <c:ext xmlns:c16="http://schemas.microsoft.com/office/drawing/2014/chart" uri="{C3380CC4-5D6E-409C-BE32-E72D297353CC}">
              <c16:uniqueId val="{00000001-F112-4566-95E6-7E7EB00DA61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c:v>
                </c:pt>
                <c:pt idx="1">
                  <c:v>100</c:v>
                </c:pt>
                <c:pt idx="2">
                  <c:v>100</c:v>
                </c:pt>
                <c:pt idx="3">
                  <c:v>100</c:v>
                </c:pt>
                <c:pt idx="4">
                  <c:v>102.54</c:v>
                </c:pt>
              </c:numCache>
            </c:numRef>
          </c:val>
          <c:extLst>
            <c:ext xmlns:c16="http://schemas.microsoft.com/office/drawing/2014/chart" uri="{C3380CC4-5D6E-409C-BE32-E72D297353CC}">
              <c16:uniqueId val="{00000000-A1E1-4528-A91F-9A8A755737C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E1-4528-A91F-9A8A755737C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C9-45B8-9F28-F00591DDD82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C9-45B8-9F28-F00591DDD82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85-4516-856D-1F541FB7042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85-4516-856D-1F541FB7042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9D-48D4-B6E1-4229A6B02A9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9D-48D4-B6E1-4229A6B02A9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852-41E0-B885-DDA96CD94C6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52-41E0-B885-DDA96CD94C6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
                  <c:v>0</c:v>
                </c:pt>
                <c:pt idx="1">
                  <c:v>3975.19</c:v>
                </c:pt>
                <c:pt idx="2">
                  <c:v>3705.36</c:v>
                </c:pt>
                <c:pt idx="3">
                  <c:v>3451.7</c:v>
                </c:pt>
                <c:pt idx="4">
                  <c:v>3450.31</c:v>
                </c:pt>
              </c:numCache>
            </c:numRef>
          </c:val>
          <c:extLst>
            <c:ext xmlns:c16="http://schemas.microsoft.com/office/drawing/2014/chart" uri="{C3380CC4-5D6E-409C-BE32-E72D297353CC}">
              <c16:uniqueId val="{00000000-4668-4B72-966A-06C7086A03F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1161.05</c:v>
                </c:pt>
                <c:pt idx="1">
                  <c:v>1081.8</c:v>
                </c:pt>
                <c:pt idx="2">
                  <c:v>974.93</c:v>
                </c:pt>
                <c:pt idx="3">
                  <c:v>855.8</c:v>
                </c:pt>
                <c:pt idx="4">
                  <c:v>789.46</c:v>
                </c:pt>
              </c:numCache>
            </c:numRef>
          </c:val>
          <c:smooth val="0"/>
          <c:extLst>
            <c:ext xmlns:c16="http://schemas.microsoft.com/office/drawing/2014/chart" uri="{C3380CC4-5D6E-409C-BE32-E72D297353CC}">
              <c16:uniqueId val="{00000001-4668-4B72-966A-06C7086A03F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55.59</c:v>
                </c:pt>
                <c:pt idx="1">
                  <c:v>66.680000000000007</c:v>
                </c:pt>
                <c:pt idx="2">
                  <c:v>69.62</c:v>
                </c:pt>
                <c:pt idx="3">
                  <c:v>84.92</c:v>
                </c:pt>
                <c:pt idx="4">
                  <c:v>48</c:v>
                </c:pt>
              </c:numCache>
            </c:numRef>
          </c:val>
          <c:extLst>
            <c:ext xmlns:c16="http://schemas.microsoft.com/office/drawing/2014/chart" uri="{C3380CC4-5D6E-409C-BE32-E72D297353CC}">
              <c16:uniqueId val="{00000000-70CC-44B0-83FC-C6297795A3D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41.08</c:v>
                </c:pt>
                <c:pt idx="1">
                  <c:v>52.19</c:v>
                </c:pt>
                <c:pt idx="2">
                  <c:v>55.32</c:v>
                </c:pt>
                <c:pt idx="3">
                  <c:v>59.8</c:v>
                </c:pt>
                <c:pt idx="4">
                  <c:v>57.77</c:v>
                </c:pt>
              </c:numCache>
            </c:numRef>
          </c:val>
          <c:smooth val="0"/>
          <c:extLst>
            <c:ext xmlns:c16="http://schemas.microsoft.com/office/drawing/2014/chart" uri="{C3380CC4-5D6E-409C-BE32-E72D297353CC}">
              <c16:uniqueId val="{00000001-70CC-44B0-83FC-C6297795A3D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315.33999999999997</c:v>
                </c:pt>
                <c:pt idx="1">
                  <c:v>273.60000000000002</c:v>
                </c:pt>
                <c:pt idx="2">
                  <c:v>256.52999999999997</c:v>
                </c:pt>
                <c:pt idx="3">
                  <c:v>210.14</c:v>
                </c:pt>
                <c:pt idx="4">
                  <c:v>337.39</c:v>
                </c:pt>
              </c:numCache>
            </c:numRef>
          </c:val>
          <c:extLst>
            <c:ext xmlns:c16="http://schemas.microsoft.com/office/drawing/2014/chart" uri="{C3380CC4-5D6E-409C-BE32-E72D297353CC}">
              <c16:uniqueId val="{00000000-9CC4-4B49-992A-148262537EE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378.08</c:v>
                </c:pt>
                <c:pt idx="1">
                  <c:v>296.14</c:v>
                </c:pt>
                <c:pt idx="2">
                  <c:v>283.17</c:v>
                </c:pt>
                <c:pt idx="3">
                  <c:v>263.76</c:v>
                </c:pt>
                <c:pt idx="4">
                  <c:v>274.35000000000002</c:v>
                </c:pt>
              </c:numCache>
            </c:numRef>
          </c:val>
          <c:smooth val="0"/>
          <c:extLst>
            <c:ext xmlns:c16="http://schemas.microsoft.com/office/drawing/2014/chart" uri="{C3380CC4-5D6E-409C-BE32-E72D297353CC}">
              <c16:uniqueId val="{00000001-9CC4-4B49-992A-148262537EE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N66"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米沢市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80927</v>
      </c>
      <c r="AM8" s="68"/>
      <c r="AN8" s="68"/>
      <c r="AO8" s="68"/>
      <c r="AP8" s="68"/>
      <c r="AQ8" s="68"/>
      <c r="AR8" s="68"/>
      <c r="AS8" s="68"/>
      <c r="AT8" s="67">
        <f>データ!T6</f>
        <v>548.51</v>
      </c>
      <c r="AU8" s="67"/>
      <c r="AV8" s="67"/>
      <c r="AW8" s="67"/>
      <c r="AX8" s="67"/>
      <c r="AY8" s="67"/>
      <c r="AZ8" s="67"/>
      <c r="BA8" s="67"/>
      <c r="BB8" s="67">
        <f>データ!U6</f>
        <v>147.54</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0.53</v>
      </c>
      <c r="Q10" s="67"/>
      <c r="R10" s="67"/>
      <c r="S10" s="67"/>
      <c r="T10" s="67"/>
      <c r="U10" s="67"/>
      <c r="V10" s="67"/>
      <c r="W10" s="67">
        <f>データ!Q6</f>
        <v>99.25</v>
      </c>
      <c r="X10" s="67"/>
      <c r="Y10" s="67"/>
      <c r="Z10" s="67"/>
      <c r="AA10" s="67"/>
      <c r="AB10" s="67"/>
      <c r="AC10" s="67"/>
      <c r="AD10" s="68">
        <f>データ!R6</f>
        <v>3315</v>
      </c>
      <c r="AE10" s="68"/>
      <c r="AF10" s="68"/>
      <c r="AG10" s="68"/>
      <c r="AH10" s="68"/>
      <c r="AI10" s="68"/>
      <c r="AJ10" s="68"/>
      <c r="AK10" s="2"/>
      <c r="AL10" s="68">
        <f>データ!V6</f>
        <v>427</v>
      </c>
      <c r="AM10" s="68"/>
      <c r="AN10" s="68"/>
      <c r="AO10" s="68"/>
      <c r="AP10" s="68"/>
      <c r="AQ10" s="68"/>
      <c r="AR10" s="68"/>
      <c r="AS10" s="68"/>
      <c r="AT10" s="67">
        <f>データ!W6</f>
        <v>0.33</v>
      </c>
      <c r="AU10" s="67"/>
      <c r="AV10" s="67"/>
      <c r="AW10" s="67"/>
      <c r="AX10" s="67"/>
      <c r="AY10" s="67"/>
      <c r="AZ10" s="67"/>
      <c r="BA10" s="67"/>
      <c r="BB10" s="67">
        <f>データ!X6</f>
        <v>1293.94</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112</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113</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XdMoYgmnpizxlXVB+ZsXBAGuRS2/+eQEAB0iGIYVH7n+GzXfuV6Xwi7xilBoanh6cTOSxOuOlSKECpVKkhU7AA==" saltValue="bJND/NeRNNLwjZvvGeyod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62022</v>
      </c>
      <c r="D6" s="33">
        <f t="shared" si="3"/>
        <v>47</v>
      </c>
      <c r="E6" s="33">
        <f t="shared" si="3"/>
        <v>17</v>
      </c>
      <c r="F6" s="33">
        <f t="shared" si="3"/>
        <v>5</v>
      </c>
      <c r="G6" s="33">
        <f t="shared" si="3"/>
        <v>0</v>
      </c>
      <c r="H6" s="33" t="str">
        <f t="shared" si="3"/>
        <v>山形県　米沢市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0.53</v>
      </c>
      <c r="Q6" s="34">
        <f t="shared" si="3"/>
        <v>99.25</v>
      </c>
      <c r="R6" s="34">
        <f t="shared" si="3"/>
        <v>3315</v>
      </c>
      <c r="S6" s="34">
        <f t="shared" si="3"/>
        <v>80927</v>
      </c>
      <c r="T6" s="34">
        <f t="shared" si="3"/>
        <v>548.51</v>
      </c>
      <c r="U6" s="34">
        <f t="shared" si="3"/>
        <v>147.54</v>
      </c>
      <c r="V6" s="34">
        <f t="shared" si="3"/>
        <v>427</v>
      </c>
      <c r="W6" s="34">
        <f t="shared" si="3"/>
        <v>0.33</v>
      </c>
      <c r="X6" s="34">
        <f t="shared" si="3"/>
        <v>1293.94</v>
      </c>
      <c r="Y6" s="35">
        <f>IF(Y7="",NA(),Y7)</f>
        <v>100</v>
      </c>
      <c r="Z6" s="35">
        <f t="shared" ref="Z6:AH6" si="4">IF(Z7="",NA(),Z7)</f>
        <v>100</v>
      </c>
      <c r="AA6" s="35">
        <f t="shared" si="4"/>
        <v>100</v>
      </c>
      <c r="AB6" s="35">
        <f t="shared" si="4"/>
        <v>100</v>
      </c>
      <c r="AC6" s="35">
        <f t="shared" si="4"/>
        <v>102.54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5">
        <f t="shared" ref="BG6:BO6" si="7">IF(BG7="",NA(),BG7)</f>
        <v>3975.19</v>
      </c>
      <c r="BH6" s="35">
        <f t="shared" si="7"/>
        <v>3705.36</v>
      </c>
      <c r="BI6" s="35">
        <f t="shared" si="7"/>
        <v>3451.7</v>
      </c>
      <c r="BJ6" s="35">
        <f t="shared" si="7"/>
        <v>3450.31</v>
      </c>
      <c r="BK6" s="35">
        <f t="shared" si="7"/>
        <v>1161.05</v>
      </c>
      <c r="BL6" s="35">
        <f t="shared" si="7"/>
        <v>1081.8</v>
      </c>
      <c r="BM6" s="35">
        <f t="shared" si="7"/>
        <v>974.93</v>
      </c>
      <c r="BN6" s="35">
        <f t="shared" si="7"/>
        <v>855.8</v>
      </c>
      <c r="BO6" s="35">
        <f t="shared" si="7"/>
        <v>789.46</v>
      </c>
      <c r="BP6" s="34" t="str">
        <f>IF(BP7="","",IF(BP7="-","【-】","【"&amp;SUBSTITUTE(TEXT(BP7,"#,##0.00"),"-","△")&amp;"】"))</f>
        <v>【747.76】</v>
      </c>
      <c r="BQ6" s="35">
        <f>IF(BQ7="",NA(),BQ7)</f>
        <v>55.59</v>
      </c>
      <c r="BR6" s="35">
        <f t="shared" ref="BR6:BZ6" si="8">IF(BR7="",NA(),BR7)</f>
        <v>66.680000000000007</v>
      </c>
      <c r="BS6" s="35">
        <f t="shared" si="8"/>
        <v>69.62</v>
      </c>
      <c r="BT6" s="35">
        <f t="shared" si="8"/>
        <v>84.92</v>
      </c>
      <c r="BU6" s="35">
        <f t="shared" si="8"/>
        <v>48</v>
      </c>
      <c r="BV6" s="35">
        <f t="shared" si="8"/>
        <v>41.08</v>
      </c>
      <c r="BW6" s="35">
        <f t="shared" si="8"/>
        <v>52.19</v>
      </c>
      <c r="BX6" s="35">
        <f t="shared" si="8"/>
        <v>55.32</v>
      </c>
      <c r="BY6" s="35">
        <f t="shared" si="8"/>
        <v>59.8</v>
      </c>
      <c r="BZ6" s="35">
        <f t="shared" si="8"/>
        <v>57.77</v>
      </c>
      <c r="CA6" s="34" t="str">
        <f>IF(CA7="","",IF(CA7="-","【-】","【"&amp;SUBSTITUTE(TEXT(CA7,"#,##0.00"),"-","△")&amp;"】"))</f>
        <v>【59.51】</v>
      </c>
      <c r="CB6" s="35">
        <f>IF(CB7="",NA(),CB7)</f>
        <v>315.33999999999997</v>
      </c>
      <c r="CC6" s="35">
        <f t="shared" ref="CC6:CK6" si="9">IF(CC7="",NA(),CC7)</f>
        <v>273.60000000000002</v>
      </c>
      <c r="CD6" s="35">
        <f t="shared" si="9"/>
        <v>256.52999999999997</v>
      </c>
      <c r="CE6" s="35">
        <f t="shared" si="9"/>
        <v>210.14</v>
      </c>
      <c r="CF6" s="35">
        <f t="shared" si="9"/>
        <v>337.39</v>
      </c>
      <c r="CG6" s="35">
        <f t="shared" si="9"/>
        <v>378.08</v>
      </c>
      <c r="CH6" s="35">
        <f t="shared" si="9"/>
        <v>296.14</v>
      </c>
      <c r="CI6" s="35">
        <f t="shared" si="9"/>
        <v>283.17</v>
      </c>
      <c r="CJ6" s="35">
        <f t="shared" si="9"/>
        <v>263.76</v>
      </c>
      <c r="CK6" s="35">
        <f t="shared" si="9"/>
        <v>274.35000000000002</v>
      </c>
      <c r="CL6" s="34" t="str">
        <f>IF(CL7="","",IF(CL7="-","【-】","【"&amp;SUBSTITUTE(TEXT(CL7,"#,##0.00"),"-","△")&amp;"】"))</f>
        <v>【261.46】</v>
      </c>
      <c r="CM6" s="35">
        <f>IF(CM7="",NA(),CM7)</f>
        <v>33.69</v>
      </c>
      <c r="CN6" s="35">
        <f t="shared" ref="CN6:CV6" si="10">IF(CN7="",NA(),CN7)</f>
        <v>33.69</v>
      </c>
      <c r="CO6" s="35">
        <f t="shared" si="10"/>
        <v>36.92</v>
      </c>
      <c r="CP6" s="35">
        <f t="shared" si="10"/>
        <v>36.92</v>
      </c>
      <c r="CQ6" s="35">
        <f t="shared" si="10"/>
        <v>33.69</v>
      </c>
      <c r="CR6" s="35">
        <f t="shared" si="10"/>
        <v>44.69</v>
      </c>
      <c r="CS6" s="35">
        <f t="shared" si="10"/>
        <v>52.31</v>
      </c>
      <c r="CT6" s="35">
        <f t="shared" si="10"/>
        <v>60.65</v>
      </c>
      <c r="CU6" s="35">
        <f t="shared" si="10"/>
        <v>51.75</v>
      </c>
      <c r="CV6" s="35">
        <f t="shared" si="10"/>
        <v>50.68</v>
      </c>
      <c r="CW6" s="34" t="str">
        <f>IF(CW7="","",IF(CW7="-","【-】","【"&amp;SUBSTITUTE(TEXT(CW7,"#,##0.00"),"-","△")&amp;"】"))</f>
        <v>【52.23】</v>
      </c>
      <c r="CX6" s="35">
        <f>IF(CX7="",NA(),CX7)</f>
        <v>88.84</v>
      </c>
      <c r="CY6" s="35">
        <f t="shared" ref="CY6:DG6" si="11">IF(CY7="",NA(),CY7)</f>
        <v>89.24</v>
      </c>
      <c r="CZ6" s="35">
        <f t="shared" si="11"/>
        <v>89.32</v>
      </c>
      <c r="DA6" s="35">
        <f t="shared" si="11"/>
        <v>89.81</v>
      </c>
      <c r="DB6" s="35">
        <f t="shared" si="11"/>
        <v>87.82</v>
      </c>
      <c r="DC6" s="35">
        <f t="shared" si="11"/>
        <v>70.59</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62022</v>
      </c>
      <c r="D7" s="37">
        <v>47</v>
      </c>
      <c r="E7" s="37">
        <v>17</v>
      </c>
      <c r="F7" s="37">
        <v>5</v>
      </c>
      <c r="G7" s="37">
        <v>0</v>
      </c>
      <c r="H7" s="37" t="s">
        <v>98</v>
      </c>
      <c r="I7" s="37" t="s">
        <v>99</v>
      </c>
      <c r="J7" s="37" t="s">
        <v>100</v>
      </c>
      <c r="K7" s="37" t="s">
        <v>101</v>
      </c>
      <c r="L7" s="37" t="s">
        <v>102</v>
      </c>
      <c r="M7" s="37" t="s">
        <v>103</v>
      </c>
      <c r="N7" s="38" t="s">
        <v>104</v>
      </c>
      <c r="O7" s="38" t="s">
        <v>105</v>
      </c>
      <c r="P7" s="38">
        <v>0.53</v>
      </c>
      <c r="Q7" s="38">
        <v>99.25</v>
      </c>
      <c r="R7" s="38">
        <v>3315</v>
      </c>
      <c r="S7" s="38">
        <v>80927</v>
      </c>
      <c r="T7" s="38">
        <v>548.51</v>
      </c>
      <c r="U7" s="38">
        <v>147.54</v>
      </c>
      <c r="V7" s="38">
        <v>427</v>
      </c>
      <c r="W7" s="38">
        <v>0.33</v>
      </c>
      <c r="X7" s="38">
        <v>1293.94</v>
      </c>
      <c r="Y7" s="38">
        <v>100</v>
      </c>
      <c r="Z7" s="38">
        <v>100</v>
      </c>
      <c r="AA7" s="38">
        <v>100</v>
      </c>
      <c r="AB7" s="38">
        <v>100</v>
      </c>
      <c r="AC7" s="38">
        <v>102.54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3975.19</v>
      </c>
      <c r="BH7" s="38">
        <v>3705.36</v>
      </c>
      <c r="BI7" s="38">
        <v>3451.7</v>
      </c>
      <c r="BJ7" s="38">
        <v>3450.31</v>
      </c>
      <c r="BK7" s="38">
        <v>1161.05</v>
      </c>
      <c r="BL7" s="38">
        <v>1081.8</v>
      </c>
      <c r="BM7" s="38">
        <v>974.93</v>
      </c>
      <c r="BN7" s="38">
        <v>855.8</v>
      </c>
      <c r="BO7" s="38">
        <v>789.46</v>
      </c>
      <c r="BP7" s="38">
        <v>747.76</v>
      </c>
      <c r="BQ7" s="38">
        <v>55.59</v>
      </c>
      <c r="BR7" s="38">
        <v>66.680000000000007</v>
      </c>
      <c r="BS7" s="38">
        <v>69.62</v>
      </c>
      <c r="BT7" s="38">
        <v>84.92</v>
      </c>
      <c r="BU7" s="38">
        <v>48</v>
      </c>
      <c r="BV7" s="38">
        <v>41.08</v>
      </c>
      <c r="BW7" s="38">
        <v>52.19</v>
      </c>
      <c r="BX7" s="38">
        <v>55.32</v>
      </c>
      <c r="BY7" s="38">
        <v>59.8</v>
      </c>
      <c r="BZ7" s="38">
        <v>57.77</v>
      </c>
      <c r="CA7" s="38">
        <v>59.51</v>
      </c>
      <c r="CB7" s="38">
        <v>315.33999999999997</v>
      </c>
      <c r="CC7" s="38">
        <v>273.60000000000002</v>
      </c>
      <c r="CD7" s="38">
        <v>256.52999999999997</v>
      </c>
      <c r="CE7" s="38">
        <v>210.14</v>
      </c>
      <c r="CF7" s="38">
        <v>337.39</v>
      </c>
      <c r="CG7" s="38">
        <v>378.08</v>
      </c>
      <c r="CH7" s="38">
        <v>296.14</v>
      </c>
      <c r="CI7" s="38">
        <v>283.17</v>
      </c>
      <c r="CJ7" s="38">
        <v>263.76</v>
      </c>
      <c r="CK7" s="38">
        <v>274.35000000000002</v>
      </c>
      <c r="CL7" s="38">
        <v>261.45999999999998</v>
      </c>
      <c r="CM7" s="38">
        <v>33.69</v>
      </c>
      <c r="CN7" s="38">
        <v>33.69</v>
      </c>
      <c r="CO7" s="38">
        <v>36.92</v>
      </c>
      <c r="CP7" s="38">
        <v>36.92</v>
      </c>
      <c r="CQ7" s="38">
        <v>33.69</v>
      </c>
      <c r="CR7" s="38">
        <v>44.69</v>
      </c>
      <c r="CS7" s="38">
        <v>52.31</v>
      </c>
      <c r="CT7" s="38">
        <v>60.65</v>
      </c>
      <c r="CU7" s="38">
        <v>51.75</v>
      </c>
      <c r="CV7" s="38">
        <v>50.68</v>
      </c>
      <c r="CW7" s="38">
        <v>52.23</v>
      </c>
      <c r="CX7" s="38">
        <v>88.84</v>
      </c>
      <c r="CY7" s="38">
        <v>89.24</v>
      </c>
      <c r="CZ7" s="38">
        <v>89.32</v>
      </c>
      <c r="DA7" s="38">
        <v>89.81</v>
      </c>
      <c r="DB7" s="38">
        <v>87.82</v>
      </c>
      <c r="DC7" s="38">
        <v>70.59</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嵐田 浩司</cp:lastModifiedBy>
  <cp:lastPrinted>2020-01-31T06:44:02Z</cp:lastPrinted>
  <dcterms:created xsi:type="dcterms:W3CDTF">2019-12-05T05:16:30Z</dcterms:created>
  <dcterms:modified xsi:type="dcterms:W3CDTF">2020-01-31T06:59:32Z</dcterms:modified>
  <cp:category/>
</cp:coreProperties>
</file>