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YnGXHgT0g5U8dtF6/m0nqXd0TNIb5ZT1r4ZEOyJA2c0thrMSJwXDKFRFE/zHVtJcHat58zhBUOflNdsQrXU5Yw==" workbookSaltValue="omO/Pq9fibQCkngwnlf/WA=="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C10" i="5" l="1"/>
  <c r="D10" i="5"/>
  <c r="E10" i="5"/>
  <c r="B10" i="5"/>
</calcChain>
</file>

<file path=xl/sharedStrings.xml><?xml version="1.0" encoding="utf-8"?>
<sst xmlns="http://schemas.openxmlformats.org/spreadsheetml/2006/main" count="228" uniqueCount="115">
  <si>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</si>
  <si>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</si>
  <si>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</si>
  <si>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</si>
  <si>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</si>
  <si>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</si>
  <si>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</si>
  <si>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</si>
  <si>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</si>
  <si>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</si>
  <si>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</si>
  <si>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</si>
  <si>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</si>
  <si>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</si>
  <si>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</si>
  <si>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</si>
  <si>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</si>
  <si>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</si>
  <si>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</si>
  <si>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</si>
  <si>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</si>
  <si>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</si>
  <si>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</si>
  <si>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</si>
  <si>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</si>
  <si>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</si>
  <si>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</si>
  <si>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</si>
  <si>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</si>
  <si>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</si>
  <si>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</si>
  <si>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</si>
  <si>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</si>
  <si>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</si>
  <si>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</si>
  <si>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</si>
  <si>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</si>
  <si>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</si>
  <si>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</si>
  <si>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</si>
  <si>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</si>
  <si>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</si>
  <si>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</si>
  <si>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</si>
  <si>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</si>
  <si>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</si>
  <si>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</si>
  <si>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</si>
  <si>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</si>
  <si>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</si>
  <si>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</si>
  <si>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</si>
  <si>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</si>
  <si>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</si>
  <si>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</si>
  <si>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</si>
  <si>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</si>
  <si>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</si>
  <si>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</si>
  <si>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</si>
  <si>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</si>
  <si>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</si>
  <si>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</si>
  <si>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</si>
  <si>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</si>
  <si>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</si>
  <si>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</si>
  <si>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</si>
  <si>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</si>
  <si>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</si>
  <si>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</si>
  <si>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</si>
  <si>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</si>
  <si>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</si>
  <si>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</si>
  <si>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</si>
  <si>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</si>
  <si>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</si>
  <si>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</si>
  <si>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</si>
  <si>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</si>
  <si>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</si>
  <si>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</si>
  <si>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</si>
  <si>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</si>
  <si>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</si>
  <si>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</si>
  <si>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</si>
  <si>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</si>
  <si>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</si>
  <si>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</si>
  <si>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</si>
  <si>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</si>
  <si>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</si>
  <si>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</si>
  <si>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</si>
  <si>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</si>
  <si>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</si>
  <si>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</si>
  <si>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朝日町</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</si>
  <si>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</si>
  <si>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</si>
  <si>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</si>
  <si>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</si>
  <si>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</si>
  <si>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</si>
  <si>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</si>
  <si>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</si>
  <si>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</si>
  <si>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</si>
  <si>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</si>
  <si>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</si>
  <si>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・収益的収支比率、経費回収率は100%を超えているものの、人口減少により使用料は減少傾向となっており厳しい状況にある。今後も更なる経費削減が必要である。
・平成29年度から3年間、大規模改修工事の実施に伴う地方債発行により企業債残高対事業規模比率は上昇している。
・汚水処理原価は、全国・類団平均値より低いが、今後も投資の効率化、経費の削減を行っていく必要がある。
・施設利用率、水洗化率は全国・類団平均値より高いが、施設利用率は右肩下がりの傾向にある。</t>
    <rPh sb="1" eb="3">
      <t>シュウエキ</t>
    </rPh>
    <rPh sb="3" eb="4">
      <t>テキ</t>
    </rPh>
    <rPh sb="4" eb="6">
      <t>シュウシ</t>
    </rPh>
    <rPh sb="6" eb="8">
      <t>ヒリツ</t>
    </rPh>
    <rPh sb="9" eb="11">
      <t>ケイヒ</t>
    </rPh>
    <rPh sb="11" eb="13">
      <t>カイシュウ</t>
    </rPh>
    <rPh sb="13" eb="14">
      <t>リツ</t>
    </rPh>
    <rPh sb="20" eb="21">
      <t>コ</t>
    </rPh>
    <rPh sb="29" eb="31">
      <t>ジンコウ</t>
    </rPh>
    <rPh sb="31" eb="33">
      <t>ゲンショウ</t>
    </rPh>
    <rPh sb="36" eb="39">
      <t>シヨウリョウ</t>
    </rPh>
    <rPh sb="40" eb="42">
      <t>ゲンショウ</t>
    </rPh>
    <rPh sb="42" eb="44">
      <t>ケイコウ</t>
    </rPh>
    <rPh sb="50" eb="51">
      <t>キビ</t>
    </rPh>
    <rPh sb="53" eb="55">
      <t>ジョウキョウ</t>
    </rPh>
    <rPh sb="59" eb="61">
      <t>コンゴ</t>
    </rPh>
    <rPh sb="62" eb="63">
      <t>サラ</t>
    </rPh>
    <rPh sb="65" eb="67">
      <t>ケイヒ</t>
    </rPh>
    <rPh sb="67" eb="69">
      <t>サクゲン</t>
    </rPh>
    <rPh sb="70" eb="72">
      <t>ヒツヨウ</t>
    </rPh>
    <rPh sb="78" eb="80">
      <t>ヘイセイ</t>
    </rPh>
    <rPh sb="82" eb="84">
      <t>ネンド</t>
    </rPh>
    <rPh sb="87" eb="89">
      <t>ネンカン</t>
    </rPh>
    <rPh sb="90" eb="93">
      <t>ダイキボ</t>
    </rPh>
    <rPh sb="93" eb="95">
      <t>カイシュウ</t>
    </rPh>
    <rPh sb="95" eb="97">
      <t>コウジ</t>
    </rPh>
    <rPh sb="98" eb="100">
      <t>ジッシ</t>
    </rPh>
    <rPh sb="101" eb="102">
      <t>トモナ</t>
    </rPh>
    <rPh sb="103" eb="106">
      <t>チホウサイ</t>
    </rPh>
    <rPh sb="106" eb="108">
      <t>ハッコウ</t>
    </rPh>
    <rPh sb="111" eb="113">
      <t>キギョウ</t>
    </rPh>
    <rPh sb="113" eb="114">
      <t>サイ</t>
    </rPh>
    <rPh sb="114" eb="116">
      <t>ザンダカ</t>
    </rPh>
    <rPh sb="116" eb="117">
      <t>タイ</t>
    </rPh>
    <rPh sb="117" eb="119">
      <t>ジギョウ</t>
    </rPh>
    <rPh sb="119" eb="121">
      <t>キボ</t>
    </rPh>
    <rPh sb="121" eb="123">
      <t>ヒリツ</t>
    </rPh>
    <rPh sb="124" eb="126">
      <t>ジョウショウ</t>
    </rPh>
    <rPh sb="133" eb="135">
      <t>オスイ</t>
    </rPh>
    <rPh sb="135" eb="137">
      <t>ショリ</t>
    </rPh>
    <rPh sb="137" eb="139">
      <t>ゲンカ</t>
    </rPh>
    <rPh sb="141" eb="143">
      <t>ゼンコク</t>
    </rPh>
    <rPh sb="184" eb="186">
      <t>シセツ</t>
    </rPh>
    <rPh sb="186" eb="188">
      <t>リヨウ</t>
    </rPh>
    <rPh sb="188" eb="189">
      <t>リツ</t>
    </rPh>
    <rPh sb="190" eb="193">
      <t>スイセンカ</t>
    </rPh>
    <rPh sb="193" eb="194">
      <t>リツ</t>
    </rPh>
    <rPh sb="195" eb="197">
      <t>ゼンコク</t>
    </rPh>
    <phoneticPr fontId="4"/>
  </si>
  <si>
    <t>・平成29年度から3年間の大規模改修工事により、施設・設備の更新を実施した。今後は、管渠の改修を計画的に実施していく必要がある。</t>
    <rPh sb="1" eb="3">
      <t>ヘイセイ</t>
    </rPh>
    <rPh sb="5" eb="7">
      <t>ネンド</t>
    </rPh>
    <rPh sb="10" eb="12">
      <t>ネンカン</t>
    </rPh>
    <rPh sb="13" eb="16">
      <t>ダイキボ</t>
    </rPh>
    <rPh sb="16" eb="18">
      <t>カイシュウ</t>
    </rPh>
    <rPh sb="18" eb="20">
      <t>コウジ</t>
    </rPh>
    <rPh sb="24" eb="26">
      <t>シセツ</t>
    </rPh>
    <rPh sb="27" eb="29">
      <t>セツビ</t>
    </rPh>
    <rPh sb="30" eb="32">
      <t>コウシン</t>
    </rPh>
    <rPh sb="33" eb="35">
      <t>ジッシ</t>
    </rPh>
    <rPh sb="38" eb="40">
      <t>コンゴ</t>
    </rPh>
    <rPh sb="42" eb="44">
      <t>カンキョ</t>
    </rPh>
    <rPh sb="45" eb="47">
      <t>カイシュウ</t>
    </rPh>
    <rPh sb="48" eb="50">
      <t>ケイカク</t>
    </rPh>
    <rPh sb="50" eb="51">
      <t>テキ</t>
    </rPh>
    <rPh sb="52" eb="54">
      <t>ジッシ</t>
    </rPh>
    <rPh sb="58" eb="60">
      <t>ヒツヨウ</t>
    </rPh>
    <phoneticPr fontId="4"/>
  </si>
  <si>
    <t>・平成29年度から3年間の大規模改修工事に伴う地方債発行により、令和4年度に地方債償還金は現在より倍増し厳しい状況となる。対応策として使用料の値上げを予定しているが、併せて投資の効率化、経費の削減により経営の健全化を図っていく。
・施設・設備の更新は一段落したため今後は、管渠の改修を計画的に実施していく。</t>
    <rPh sb="21" eb="22">
      <t>トモナ</t>
    </rPh>
    <rPh sb="23" eb="25">
      <t>チホウ</t>
    </rPh>
    <rPh sb="25" eb="26">
      <t>サイ</t>
    </rPh>
    <rPh sb="26" eb="28">
      <t>ハッコウ</t>
    </rPh>
    <rPh sb="32" eb="34">
      <t>レイワ</t>
    </rPh>
    <rPh sb="35" eb="37">
      <t>ネンド</t>
    </rPh>
    <rPh sb="38" eb="40">
      <t>チホウ</t>
    </rPh>
    <rPh sb="40" eb="41">
      <t>サイ</t>
    </rPh>
    <rPh sb="41" eb="44">
      <t>ショウカンキン</t>
    </rPh>
    <rPh sb="45" eb="47">
      <t>ゲンザイ</t>
    </rPh>
    <rPh sb="49" eb="51">
      <t>バイゾウ</t>
    </rPh>
    <rPh sb="52" eb="53">
      <t>キビ</t>
    </rPh>
    <rPh sb="55" eb="57">
      <t>ジョウキョウ</t>
    </rPh>
    <rPh sb="61" eb="63">
      <t>タイオウ</t>
    </rPh>
    <rPh sb="63" eb="64">
      <t>サク</t>
    </rPh>
    <rPh sb="67" eb="69">
      <t>シヨウ</t>
    </rPh>
    <rPh sb="69" eb="70">
      <t>リョウ</t>
    </rPh>
    <rPh sb="71" eb="73">
      <t>ネア</t>
    </rPh>
    <rPh sb="75" eb="77">
      <t>ヨテイ</t>
    </rPh>
    <rPh sb="83" eb="84">
      <t>アワ</t>
    </rPh>
    <rPh sb="86" eb="88">
      <t>トウシ</t>
    </rPh>
    <rPh sb="89" eb="92">
      <t>コウリツカ</t>
    </rPh>
    <rPh sb="93" eb="95">
      <t>ケイヒ</t>
    </rPh>
    <rPh sb="96" eb="98">
      <t>サクゲン</t>
    </rPh>
    <rPh sb="101" eb="103">
      <t>ケイエイ</t>
    </rPh>
    <rPh sb="104" eb="107">
      <t>ケンゼンカ</t>
    </rPh>
    <rPh sb="108" eb="109">
      <t>ハカ</t>
    </rPh>
    <rPh sb="116" eb="118">
      <t>シセツ</t>
    </rPh>
    <rPh sb="125" eb="128">
      <t>イチダンラク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</si>
</sst>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1808-486B-B1DD-7F5DD8D2E931}"/>
            </c:ext>
          </c:extLst>
        </c:ser>
        <c:dLbls>
          <c:showLegendKey val="0"/>
          <c:showVal val="0"/>
          <c:showCatName val="0"/>
          <c:showSerName val="0"/>
          <c:showPercent val="0"/>
          <c:showBubbleSize val="0"/>
        </c:dLbls>
        <c:gapWidth val="150"/>
        <c:axId val="56549760"/>
        <c:axId val="565516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0.03</c:v>
                </c:pt>
                <c:pt idx="1">
                  <c:v>0.11</c:v>
                </c:pt>
                <c:pt idx="2">
                  <c:v>0.05</c:v>
                </c:pt>
                <c:pt idx="3">
                  <c:v>0.44</c:v>
                </c:pt>
                <c:pt idx="4">
                  <c:v>0.04</c:v>
                </c:pt>
              </c:numCache>
            </c:numRef>
          </c:val>
          <c:smooth val="0"/>
          <c:extLst xmlns:c16r2="http://schemas.microsoft.com/office/drawing/2015/06/chart">
            <c:ext xmlns:c16="http://schemas.microsoft.com/office/drawing/2014/chart" uri="{C3380CC4-5D6E-409C-BE32-E72D297353CC}">
              <c16:uniqueId val="{00000001-1808-486B-B1DD-7F5DD8D2E931}"/>
            </c:ext>
          </c:extLst>
        </c:ser>
        <c:dLbls>
          <c:showLegendKey val="0"/>
          <c:showVal val="0"/>
          <c:showCatName val="0"/>
          <c:showSerName val="0"/>
          <c:showPercent val="0"/>
          <c:showBubbleSize val="0"/>
        </c:dLbls>
        <c:marker val="1"/>
        <c:smooth val="0"/>
        <c:axId val="56549760"/>
        <c:axId val="56551680"/>
      </c:lineChart>
      <c:dateAx>
        <c:axId val="56549760"/>
        <c:scaling>
          <c:orientation val="minMax"/>
        </c:scaling>
        <c:delete val="1"/>
        <c:axPos val="b"/>
        <c:numFmt formatCode="ge" sourceLinked="1"/>
        <c:majorTickMark val="none"/>
        <c:minorTickMark val="none"/>
        <c:tickLblPos val="none"/>
        <c:crossAx val="56551680"/>
        <c:crosses val="autoZero"/>
        <c:auto val="1"/>
        <c:lblOffset val="100"/>
        <c:baseTimeUnit val="years"/>
      </c:dateAx>
      <c:valAx>
        <c:axId val="56551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6549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93.25</c:v>
                </c:pt>
                <c:pt idx="1">
                  <c:v>92.37</c:v>
                </c:pt>
                <c:pt idx="2">
                  <c:v>89.98</c:v>
                </c:pt>
                <c:pt idx="3">
                  <c:v>87.58</c:v>
                </c:pt>
                <c:pt idx="4">
                  <c:v>85.19</c:v>
                </c:pt>
              </c:numCache>
            </c:numRef>
          </c:val>
          <c:extLst xmlns:c16r2="http://schemas.microsoft.com/office/drawing/2015/06/chart">
            <c:ext xmlns:c16="http://schemas.microsoft.com/office/drawing/2014/chart" uri="{C3380CC4-5D6E-409C-BE32-E72D297353CC}">
              <c16:uniqueId val="{00000000-3465-4342-916E-D2C880E2DA8F}"/>
            </c:ext>
          </c:extLst>
        </c:ser>
        <c:dLbls>
          <c:showLegendKey val="0"/>
          <c:showVal val="0"/>
          <c:showCatName val="0"/>
          <c:showSerName val="0"/>
          <c:showPercent val="0"/>
          <c:showBubbleSize val="0"/>
        </c:dLbls>
        <c:gapWidth val="150"/>
        <c:axId val="62407040"/>
        <c:axId val="62408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58.47</c:v>
                </c:pt>
                <c:pt idx="1">
                  <c:v>57.3</c:v>
                </c:pt>
                <c:pt idx="2">
                  <c:v>56</c:v>
                </c:pt>
                <c:pt idx="3">
                  <c:v>56.01</c:v>
                </c:pt>
                <c:pt idx="4">
                  <c:v>56.72</c:v>
                </c:pt>
              </c:numCache>
            </c:numRef>
          </c:val>
          <c:smooth val="0"/>
          <c:extLst xmlns:c16r2="http://schemas.microsoft.com/office/drawing/2015/06/chart">
            <c:ext xmlns:c16="http://schemas.microsoft.com/office/drawing/2014/chart" uri="{C3380CC4-5D6E-409C-BE32-E72D297353CC}">
              <c16:uniqueId val="{00000001-3465-4342-916E-D2C880E2DA8F}"/>
            </c:ext>
          </c:extLst>
        </c:ser>
        <c:dLbls>
          <c:showLegendKey val="0"/>
          <c:showVal val="0"/>
          <c:showCatName val="0"/>
          <c:showSerName val="0"/>
          <c:showPercent val="0"/>
          <c:showBubbleSize val="0"/>
        </c:dLbls>
        <c:marker val="1"/>
        <c:smooth val="0"/>
        <c:axId val="62407040"/>
        <c:axId val="62408960"/>
      </c:lineChart>
      <c:dateAx>
        <c:axId val="62407040"/>
        <c:scaling>
          <c:orientation val="minMax"/>
        </c:scaling>
        <c:delete val="1"/>
        <c:axPos val="b"/>
        <c:numFmt formatCode="ge" sourceLinked="1"/>
        <c:majorTickMark val="none"/>
        <c:minorTickMark val="none"/>
        <c:tickLblPos val="none"/>
        <c:crossAx val="62408960"/>
        <c:crosses val="autoZero"/>
        <c:auto val="1"/>
        <c:lblOffset val="100"/>
        <c:baseTimeUnit val="years"/>
      </c:dateAx>
      <c:valAx>
        <c:axId val="62408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2407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98.84</c:v>
                </c:pt>
                <c:pt idx="1">
                  <c:v>99.05</c:v>
                </c:pt>
                <c:pt idx="2">
                  <c:v>99.52</c:v>
                </c:pt>
                <c:pt idx="3">
                  <c:v>99.63</c:v>
                </c:pt>
                <c:pt idx="4">
                  <c:v>99.62</c:v>
                </c:pt>
              </c:numCache>
            </c:numRef>
          </c:val>
          <c:extLst xmlns:c16r2="http://schemas.microsoft.com/office/drawing/2015/06/chart">
            <c:ext xmlns:c16="http://schemas.microsoft.com/office/drawing/2014/chart" uri="{C3380CC4-5D6E-409C-BE32-E72D297353CC}">
              <c16:uniqueId val="{00000000-35FC-482E-8B3E-5EC9328E1B21}"/>
            </c:ext>
          </c:extLst>
        </c:ser>
        <c:dLbls>
          <c:showLegendKey val="0"/>
          <c:showVal val="0"/>
          <c:showCatName val="0"/>
          <c:showSerName val="0"/>
          <c:showPercent val="0"/>
          <c:showBubbleSize val="0"/>
        </c:dLbls>
        <c:gapWidth val="150"/>
        <c:axId val="62444288"/>
        <c:axId val="624462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88.58</c:v>
                </c:pt>
                <c:pt idx="1">
                  <c:v>89.43</c:v>
                </c:pt>
                <c:pt idx="2">
                  <c:v>89.51</c:v>
                </c:pt>
                <c:pt idx="3">
                  <c:v>89.77</c:v>
                </c:pt>
                <c:pt idx="4">
                  <c:v>90.04</c:v>
                </c:pt>
              </c:numCache>
            </c:numRef>
          </c:val>
          <c:smooth val="0"/>
          <c:extLst xmlns:c16r2="http://schemas.microsoft.com/office/drawing/2015/06/chart">
            <c:ext xmlns:c16="http://schemas.microsoft.com/office/drawing/2014/chart" uri="{C3380CC4-5D6E-409C-BE32-E72D297353CC}">
              <c16:uniqueId val="{00000001-35FC-482E-8B3E-5EC9328E1B21}"/>
            </c:ext>
          </c:extLst>
        </c:ser>
        <c:dLbls>
          <c:showLegendKey val="0"/>
          <c:showVal val="0"/>
          <c:showCatName val="0"/>
          <c:showSerName val="0"/>
          <c:showPercent val="0"/>
          <c:showBubbleSize val="0"/>
        </c:dLbls>
        <c:marker val="1"/>
        <c:smooth val="0"/>
        <c:axId val="62444288"/>
        <c:axId val="62446208"/>
      </c:lineChart>
      <c:dateAx>
        <c:axId val="62444288"/>
        <c:scaling>
          <c:orientation val="minMax"/>
        </c:scaling>
        <c:delete val="1"/>
        <c:axPos val="b"/>
        <c:numFmt formatCode="ge" sourceLinked="1"/>
        <c:majorTickMark val="none"/>
        <c:minorTickMark val="none"/>
        <c:tickLblPos val="none"/>
        <c:crossAx val="62446208"/>
        <c:crosses val="autoZero"/>
        <c:auto val="1"/>
        <c:lblOffset val="100"/>
        <c:baseTimeUnit val="years"/>
      </c:dateAx>
      <c:valAx>
        <c:axId val="62446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2444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110.22</c:v>
                </c:pt>
                <c:pt idx="1">
                  <c:v>95.71</c:v>
                </c:pt>
                <c:pt idx="2">
                  <c:v>87.94</c:v>
                </c:pt>
                <c:pt idx="3">
                  <c:v>133.59</c:v>
                </c:pt>
                <c:pt idx="4">
                  <c:v>127.7</c:v>
                </c:pt>
              </c:numCache>
            </c:numRef>
          </c:val>
          <c:extLst xmlns:c16r2="http://schemas.microsoft.com/office/drawing/2015/06/chart">
            <c:ext xmlns:c16="http://schemas.microsoft.com/office/drawing/2014/chart" uri="{C3380CC4-5D6E-409C-BE32-E72D297353CC}">
              <c16:uniqueId val="{00000000-719C-47A1-B43E-91132A612BD3}"/>
            </c:ext>
          </c:extLst>
        </c:ser>
        <c:dLbls>
          <c:showLegendKey val="0"/>
          <c:showVal val="0"/>
          <c:showCatName val="0"/>
          <c:showSerName val="0"/>
          <c:showPercent val="0"/>
          <c:showBubbleSize val="0"/>
        </c:dLbls>
        <c:gapWidth val="150"/>
        <c:axId val="56468224"/>
        <c:axId val="56470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19C-47A1-B43E-91132A612BD3}"/>
            </c:ext>
          </c:extLst>
        </c:ser>
        <c:dLbls>
          <c:showLegendKey val="0"/>
          <c:showVal val="0"/>
          <c:showCatName val="0"/>
          <c:showSerName val="0"/>
          <c:showPercent val="0"/>
          <c:showBubbleSize val="0"/>
        </c:dLbls>
        <c:marker val="1"/>
        <c:smooth val="0"/>
        <c:axId val="56468224"/>
        <c:axId val="56470144"/>
      </c:lineChart>
      <c:dateAx>
        <c:axId val="56468224"/>
        <c:scaling>
          <c:orientation val="minMax"/>
        </c:scaling>
        <c:delete val="1"/>
        <c:axPos val="b"/>
        <c:numFmt formatCode="ge" sourceLinked="1"/>
        <c:majorTickMark val="none"/>
        <c:minorTickMark val="none"/>
        <c:tickLblPos val="none"/>
        <c:crossAx val="56470144"/>
        <c:crosses val="autoZero"/>
        <c:auto val="1"/>
        <c:lblOffset val="100"/>
        <c:baseTimeUnit val="years"/>
      </c:dateAx>
      <c:valAx>
        <c:axId val="56470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6468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6C2-4316-8B79-ED4289B59AC1}"/>
            </c:ext>
          </c:extLst>
        </c:ser>
        <c:dLbls>
          <c:showLegendKey val="0"/>
          <c:showVal val="0"/>
          <c:showCatName val="0"/>
          <c:showSerName val="0"/>
          <c:showPercent val="0"/>
          <c:showBubbleSize val="0"/>
        </c:dLbls>
        <c:gapWidth val="150"/>
        <c:axId val="59319424"/>
        <c:axId val="59321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6C2-4316-8B79-ED4289B59AC1}"/>
            </c:ext>
          </c:extLst>
        </c:ser>
        <c:dLbls>
          <c:showLegendKey val="0"/>
          <c:showVal val="0"/>
          <c:showCatName val="0"/>
          <c:showSerName val="0"/>
          <c:showPercent val="0"/>
          <c:showBubbleSize val="0"/>
        </c:dLbls>
        <c:marker val="1"/>
        <c:smooth val="0"/>
        <c:axId val="59319424"/>
        <c:axId val="59321344"/>
      </c:lineChart>
      <c:dateAx>
        <c:axId val="59319424"/>
        <c:scaling>
          <c:orientation val="minMax"/>
        </c:scaling>
        <c:delete val="1"/>
        <c:axPos val="b"/>
        <c:numFmt formatCode="ge" sourceLinked="1"/>
        <c:majorTickMark val="none"/>
        <c:minorTickMark val="none"/>
        <c:tickLblPos val="none"/>
        <c:crossAx val="59321344"/>
        <c:crosses val="autoZero"/>
        <c:auto val="1"/>
        <c:lblOffset val="100"/>
        <c:baseTimeUnit val="years"/>
      </c:dateAx>
      <c:valAx>
        <c:axId val="59321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9319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AA6-4997-AC61-58F9C2A57C82}"/>
            </c:ext>
          </c:extLst>
        </c:ser>
        <c:dLbls>
          <c:showLegendKey val="0"/>
          <c:showVal val="0"/>
          <c:showCatName val="0"/>
          <c:showSerName val="0"/>
          <c:showPercent val="0"/>
          <c:showBubbleSize val="0"/>
        </c:dLbls>
        <c:gapWidth val="150"/>
        <c:axId val="59352576"/>
        <c:axId val="59354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AA6-4997-AC61-58F9C2A57C82}"/>
            </c:ext>
          </c:extLst>
        </c:ser>
        <c:dLbls>
          <c:showLegendKey val="0"/>
          <c:showVal val="0"/>
          <c:showCatName val="0"/>
          <c:showSerName val="0"/>
          <c:showPercent val="0"/>
          <c:showBubbleSize val="0"/>
        </c:dLbls>
        <c:marker val="1"/>
        <c:smooth val="0"/>
        <c:axId val="59352576"/>
        <c:axId val="59354496"/>
      </c:lineChart>
      <c:dateAx>
        <c:axId val="59352576"/>
        <c:scaling>
          <c:orientation val="minMax"/>
        </c:scaling>
        <c:delete val="1"/>
        <c:axPos val="b"/>
        <c:numFmt formatCode="ge" sourceLinked="1"/>
        <c:majorTickMark val="none"/>
        <c:minorTickMark val="none"/>
        <c:tickLblPos val="none"/>
        <c:crossAx val="59354496"/>
        <c:crosses val="autoZero"/>
        <c:auto val="1"/>
        <c:lblOffset val="100"/>
        <c:baseTimeUnit val="years"/>
      </c:dateAx>
      <c:valAx>
        <c:axId val="59354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9352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60C-47F0-907B-F8E1D0E98184}"/>
            </c:ext>
          </c:extLst>
        </c:ser>
        <c:dLbls>
          <c:showLegendKey val="0"/>
          <c:showVal val="0"/>
          <c:showCatName val="0"/>
          <c:showSerName val="0"/>
          <c:showPercent val="0"/>
          <c:showBubbleSize val="0"/>
        </c:dLbls>
        <c:gapWidth val="150"/>
        <c:axId val="59400192"/>
        <c:axId val="59402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60C-47F0-907B-F8E1D0E98184}"/>
            </c:ext>
          </c:extLst>
        </c:ser>
        <c:dLbls>
          <c:showLegendKey val="0"/>
          <c:showVal val="0"/>
          <c:showCatName val="0"/>
          <c:showSerName val="0"/>
          <c:showPercent val="0"/>
          <c:showBubbleSize val="0"/>
        </c:dLbls>
        <c:marker val="1"/>
        <c:smooth val="0"/>
        <c:axId val="59400192"/>
        <c:axId val="59402112"/>
      </c:lineChart>
      <c:dateAx>
        <c:axId val="59400192"/>
        <c:scaling>
          <c:orientation val="minMax"/>
        </c:scaling>
        <c:delete val="1"/>
        <c:axPos val="b"/>
        <c:numFmt formatCode="ge" sourceLinked="1"/>
        <c:majorTickMark val="none"/>
        <c:minorTickMark val="none"/>
        <c:tickLblPos val="none"/>
        <c:crossAx val="59402112"/>
        <c:crosses val="autoZero"/>
        <c:auto val="1"/>
        <c:lblOffset val="100"/>
        <c:baseTimeUnit val="years"/>
      </c:dateAx>
      <c:valAx>
        <c:axId val="59402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9400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95A-4EE8-845E-F7B9EB6644E3}"/>
            </c:ext>
          </c:extLst>
        </c:ser>
        <c:dLbls>
          <c:showLegendKey val="0"/>
          <c:showVal val="0"/>
          <c:showCatName val="0"/>
          <c:showSerName val="0"/>
          <c:showPercent val="0"/>
          <c:showBubbleSize val="0"/>
        </c:dLbls>
        <c:gapWidth val="150"/>
        <c:axId val="59441920"/>
        <c:axId val="59443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95A-4EE8-845E-F7B9EB6644E3}"/>
            </c:ext>
          </c:extLst>
        </c:ser>
        <c:dLbls>
          <c:showLegendKey val="0"/>
          <c:showVal val="0"/>
          <c:showCatName val="0"/>
          <c:showSerName val="0"/>
          <c:showPercent val="0"/>
          <c:showBubbleSize val="0"/>
        </c:dLbls>
        <c:marker val="1"/>
        <c:smooth val="0"/>
        <c:axId val="59441920"/>
        <c:axId val="59443840"/>
      </c:lineChart>
      <c:dateAx>
        <c:axId val="59441920"/>
        <c:scaling>
          <c:orientation val="minMax"/>
        </c:scaling>
        <c:delete val="1"/>
        <c:axPos val="b"/>
        <c:numFmt formatCode="ge" sourceLinked="1"/>
        <c:majorTickMark val="none"/>
        <c:minorTickMark val="none"/>
        <c:tickLblPos val="none"/>
        <c:crossAx val="59443840"/>
        <c:crosses val="autoZero"/>
        <c:auto val="1"/>
        <c:lblOffset val="100"/>
        <c:baseTimeUnit val="years"/>
      </c:dateAx>
      <c:valAx>
        <c:axId val="59443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944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formatCode="#,##0.00;&quot;△&quot;#,##0.00">
                  <c:v>0</c:v>
                </c:pt>
                <c:pt idx="1">
                  <c:v>41.47</c:v>
                </c:pt>
                <c:pt idx="2">
                  <c:v>35.85</c:v>
                </c:pt>
                <c:pt idx="3">
                  <c:v>48.52</c:v>
                </c:pt>
                <c:pt idx="4">
                  <c:v>182.77</c:v>
                </c:pt>
              </c:numCache>
            </c:numRef>
          </c:val>
          <c:extLst xmlns:c16r2="http://schemas.microsoft.com/office/drawing/2015/06/chart">
            <c:ext xmlns:c16="http://schemas.microsoft.com/office/drawing/2014/chart" uri="{C3380CC4-5D6E-409C-BE32-E72D297353CC}">
              <c16:uniqueId val="{00000000-8768-455D-B9AF-BAB69DEB9771}"/>
            </c:ext>
          </c:extLst>
        </c:ser>
        <c:dLbls>
          <c:showLegendKey val="0"/>
          <c:showVal val="0"/>
          <c:showCatName val="0"/>
          <c:showSerName val="0"/>
          <c:showPercent val="0"/>
          <c:showBubbleSize val="0"/>
        </c:dLbls>
        <c:gapWidth val="150"/>
        <c:axId val="59476992"/>
        <c:axId val="594791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632.94000000000005</c:v>
                </c:pt>
                <c:pt idx="1">
                  <c:v>721.43</c:v>
                </c:pt>
                <c:pt idx="2">
                  <c:v>685.34</c:v>
                </c:pt>
                <c:pt idx="3">
                  <c:v>684.74</c:v>
                </c:pt>
                <c:pt idx="4">
                  <c:v>654.91999999999996</c:v>
                </c:pt>
              </c:numCache>
            </c:numRef>
          </c:val>
          <c:smooth val="0"/>
          <c:extLst xmlns:c16r2="http://schemas.microsoft.com/office/drawing/2015/06/chart">
            <c:ext xmlns:c16="http://schemas.microsoft.com/office/drawing/2014/chart" uri="{C3380CC4-5D6E-409C-BE32-E72D297353CC}">
              <c16:uniqueId val="{00000001-8768-455D-B9AF-BAB69DEB9771}"/>
            </c:ext>
          </c:extLst>
        </c:ser>
        <c:dLbls>
          <c:showLegendKey val="0"/>
          <c:showVal val="0"/>
          <c:showCatName val="0"/>
          <c:showSerName val="0"/>
          <c:showPercent val="0"/>
          <c:showBubbleSize val="0"/>
        </c:dLbls>
        <c:marker val="1"/>
        <c:smooth val="0"/>
        <c:axId val="59476992"/>
        <c:axId val="59479168"/>
      </c:lineChart>
      <c:dateAx>
        <c:axId val="59476992"/>
        <c:scaling>
          <c:orientation val="minMax"/>
        </c:scaling>
        <c:delete val="1"/>
        <c:axPos val="b"/>
        <c:numFmt formatCode="ge" sourceLinked="1"/>
        <c:majorTickMark val="none"/>
        <c:minorTickMark val="none"/>
        <c:tickLblPos val="none"/>
        <c:crossAx val="59479168"/>
        <c:crosses val="autoZero"/>
        <c:auto val="1"/>
        <c:lblOffset val="100"/>
        <c:baseTimeUnit val="years"/>
      </c:dateAx>
      <c:valAx>
        <c:axId val="59479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9476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107.54</c:v>
                </c:pt>
                <c:pt idx="1">
                  <c:v>104.55</c:v>
                </c:pt>
                <c:pt idx="2">
                  <c:v>108.66</c:v>
                </c:pt>
                <c:pt idx="3">
                  <c:v>130.99</c:v>
                </c:pt>
                <c:pt idx="4">
                  <c:v>125.43</c:v>
                </c:pt>
              </c:numCache>
            </c:numRef>
          </c:val>
          <c:extLst xmlns:c16r2="http://schemas.microsoft.com/office/drawing/2015/06/chart">
            <c:ext xmlns:c16="http://schemas.microsoft.com/office/drawing/2014/chart" uri="{C3380CC4-5D6E-409C-BE32-E72D297353CC}">
              <c16:uniqueId val="{00000000-8A12-46B4-96BE-E600D4A134AD}"/>
            </c:ext>
          </c:extLst>
        </c:ser>
        <c:dLbls>
          <c:showLegendKey val="0"/>
          <c:showVal val="0"/>
          <c:showCatName val="0"/>
          <c:showSerName val="0"/>
          <c:showPercent val="0"/>
          <c:showBubbleSize val="0"/>
        </c:dLbls>
        <c:gapWidth val="150"/>
        <c:axId val="59497856"/>
        <c:axId val="59581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62.3</c:v>
                </c:pt>
                <c:pt idx="1">
                  <c:v>59.3</c:v>
                </c:pt>
                <c:pt idx="2">
                  <c:v>59.83</c:v>
                </c:pt>
                <c:pt idx="3">
                  <c:v>65.33</c:v>
                </c:pt>
                <c:pt idx="4">
                  <c:v>65.39</c:v>
                </c:pt>
              </c:numCache>
            </c:numRef>
          </c:val>
          <c:smooth val="0"/>
          <c:extLst xmlns:c16r2="http://schemas.microsoft.com/office/drawing/2015/06/chart">
            <c:ext xmlns:c16="http://schemas.microsoft.com/office/drawing/2014/chart" uri="{C3380CC4-5D6E-409C-BE32-E72D297353CC}">
              <c16:uniqueId val="{00000001-8A12-46B4-96BE-E600D4A134AD}"/>
            </c:ext>
          </c:extLst>
        </c:ser>
        <c:dLbls>
          <c:showLegendKey val="0"/>
          <c:showVal val="0"/>
          <c:showCatName val="0"/>
          <c:showSerName val="0"/>
          <c:showPercent val="0"/>
          <c:showBubbleSize val="0"/>
        </c:dLbls>
        <c:marker val="1"/>
        <c:smooth val="0"/>
        <c:axId val="59497856"/>
        <c:axId val="59581952"/>
      </c:lineChart>
      <c:dateAx>
        <c:axId val="59497856"/>
        <c:scaling>
          <c:orientation val="minMax"/>
        </c:scaling>
        <c:delete val="1"/>
        <c:axPos val="b"/>
        <c:numFmt formatCode="ge" sourceLinked="1"/>
        <c:majorTickMark val="none"/>
        <c:minorTickMark val="none"/>
        <c:tickLblPos val="none"/>
        <c:crossAx val="59581952"/>
        <c:crosses val="autoZero"/>
        <c:auto val="1"/>
        <c:lblOffset val="100"/>
        <c:baseTimeUnit val="years"/>
      </c:dateAx>
      <c:valAx>
        <c:axId val="59581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949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172.49</c:v>
                </c:pt>
                <c:pt idx="1">
                  <c:v>180.46</c:v>
                </c:pt>
                <c:pt idx="2">
                  <c:v>175.57</c:v>
                </c:pt>
                <c:pt idx="3">
                  <c:v>144.16</c:v>
                </c:pt>
                <c:pt idx="4">
                  <c:v>150.91999999999999</c:v>
                </c:pt>
              </c:numCache>
            </c:numRef>
          </c:val>
          <c:extLst xmlns:c16r2="http://schemas.microsoft.com/office/drawing/2015/06/chart">
            <c:ext xmlns:c16="http://schemas.microsoft.com/office/drawing/2014/chart" uri="{C3380CC4-5D6E-409C-BE32-E72D297353CC}">
              <c16:uniqueId val="{00000000-456D-497B-A2F6-43BA5879317E}"/>
            </c:ext>
          </c:extLst>
        </c:ser>
        <c:dLbls>
          <c:showLegendKey val="0"/>
          <c:showVal val="0"/>
          <c:showCatName val="0"/>
          <c:showSerName val="0"/>
          <c:showPercent val="0"/>
          <c:showBubbleSize val="0"/>
        </c:dLbls>
        <c:gapWidth val="150"/>
        <c:axId val="59617280"/>
        <c:axId val="596192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235.07</c:v>
                </c:pt>
                <c:pt idx="1">
                  <c:v>248.14</c:v>
                </c:pt>
                <c:pt idx="2">
                  <c:v>246.66</c:v>
                </c:pt>
                <c:pt idx="3">
                  <c:v>227.43</c:v>
                </c:pt>
                <c:pt idx="4">
                  <c:v>230.88</c:v>
                </c:pt>
              </c:numCache>
            </c:numRef>
          </c:val>
          <c:smooth val="0"/>
          <c:extLst xmlns:c16r2="http://schemas.microsoft.com/office/drawing/2015/06/chart">
            <c:ext xmlns:c16="http://schemas.microsoft.com/office/drawing/2014/chart" uri="{C3380CC4-5D6E-409C-BE32-E72D297353CC}">
              <c16:uniqueId val="{00000001-456D-497B-A2F6-43BA5879317E}"/>
            </c:ext>
          </c:extLst>
        </c:ser>
        <c:dLbls>
          <c:showLegendKey val="0"/>
          <c:showVal val="0"/>
          <c:showCatName val="0"/>
          <c:showSerName val="0"/>
          <c:showPercent val="0"/>
          <c:showBubbleSize val="0"/>
        </c:dLbls>
        <c:marker val="1"/>
        <c:smooth val="0"/>
        <c:axId val="59617280"/>
        <c:axId val="59619200"/>
      </c:lineChart>
      <c:dateAx>
        <c:axId val="59617280"/>
        <c:scaling>
          <c:orientation val="minMax"/>
        </c:scaling>
        <c:delete val="1"/>
        <c:axPos val="b"/>
        <c:numFmt formatCode="ge" sourceLinked="1"/>
        <c:majorTickMark val="none"/>
        <c:minorTickMark val="none"/>
        <c:tickLblPos val="none"/>
        <c:crossAx val="59619200"/>
        <c:crosses val="autoZero"/>
        <c:auto val="1"/>
        <c:lblOffset val="100"/>
        <c:baseTimeUnit val="years"/>
      </c:dateAx>
      <c:valAx>
        <c:axId val="59619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9617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S10" zoomScaleNormal="100" workbookViewId="0">
      <selection activeCell="CA66" sqref="CA6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山形県　朝日町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F1</v>
      </c>
      <c r="X8" s="48"/>
      <c r="Y8" s="48"/>
      <c r="Z8" s="48"/>
      <c r="AA8" s="48"/>
      <c r="AB8" s="48"/>
      <c r="AC8" s="48"/>
      <c r="AD8" s="49" t="str">
        <f>データ!$M$6</f>
        <v>非設置</v>
      </c>
      <c r="AE8" s="49"/>
      <c r="AF8" s="49"/>
      <c r="AG8" s="49"/>
      <c r="AH8" s="49"/>
      <c r="AI8" s="49"/>
      <c r="AJ8" s="49"/>
      <c r="AK8" s="3"/>
      <c r="AL8" s="50">
        <f>データ!S6</f>
        <v>6869</v>
      </c>
      <c r="AM8" s="50"/>
      <c r="AN8" s="50"/>
      <c r="AO8" s="50"/>
      <c r="AP8" s="50"/>
      <c r="AQ8" s="50"/>
      <c r="AR8" s="50"/>
      <c r="AS8" s="50"/>
      <c r="AT8" s="45">
        <f>データ!T6</f>
        <v>196.81</v>
      </c>
      <c r="AU8" s="45"/>
      <c r="AV8" s="45"/>
      <c r="AW8" s="45"/>
      <c r="AX8" s="45"/>
      <c r="AY8" s="45"/>
      <c r="AZ8" s="45"/>
      <c r="BA8" s="45"/>
      <c r="BB8" s="45">
        <f>データ!U6</f>
        <v>34.9</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11.73</v>
      </c>
      <c r="Q10" s="45"/>
      <c r="R10" s="45"/>
      <c r="S10" s="45"/>
      <c r="T10" s="45"/>
      <c r="U10" s="45"/>
      <c r="V10" s="45"/>
      <c r="W10" s="45">
        <f>データ!Q6</f>
        <v>51.46</v>
      </c>
      <c r="X10" s="45"/>
      <c r="Y10" s="45"/>
      <c r="Z10" s="45"/>
      <c r="AA10" s="45"/>
      <c r="AB10" s="45"/>
      <c r="AC10" s="45"/>
      <c r="AD10" s="50">
        <f>データ!R6</f>
        <v>3456</v>
      </c>
      <c r="AE10" s="50"/>
      <c r="AF10" s="50"/>
      <c r="AG10" s="50"/>
      <c r="AH10" s="50"/>
      <c r="AI10" s="50"/>
      <c r="AJ10" s="50"/>
      <c r="AK10" s="2"/>
      <c r="AL10" s="50">
        <f>データ!V6</f>
        <v>799</v>
      </c>
      <c r="AM10" s="50"/>
      <c r="AN10" s="50"/>
      <c r="AO10" s="50"/>
      <c r="AP10" s="50"/>
      <c r="AQ10" s="50"/>
      <c r="AR10" s="50"/>
      <c r="AS10" s="50"/>
      <c r="AT10" s="45">
        <f>データ!W6</f>
        <v>0.55000000000000004</v>
      </c>
      <c r="AU10" s="45"/>
      <c r="AV10" s="45"/>
      <c r="AW10" s="45"/>
      <c r="AX10" s="45"/>
      <c r="AY10" s="45"/>
      <c r="AZ10" s="45"/>
      <c r="BA10" s="45"/>
      <c r="BB10" s="45">
        <f>データ!X6</f>
        <v>1452.73</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112</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113</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114</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【747.76】</v>
      </c>
      <c r="I86" s="26" t="str">
        <f>データ!CA6</f>
        <v>【59.51】</v>
      </c>
      <c r="J86" s="26" t="str">
        <f>データ!CL6</f>
        <v>【261.46】</v>
      </c>
      <c r="K86" s="26" t="str">
        <f>データ!CW6</f>
        <v>【52.23】</v>
      </c>
      <c r="L86" s="26" t="str">
        <f>データ!DH6</f>
        <v>【85.82】</v>
      </c>
      <c r="M86" s="26" t="s">
        <v>44</v>
      </c>
      <c r="N86" s="26" t="s">
        <v>45</v>
      </c>
      <c r="O86" s="26" t="str">
        <f>データ!EO6</f>
        <v>【0.02】</v>
      </c>
    </row>
  </sheetData>
  <sheetProtection algorithmName="SHA-512" hashValue="aE58FjMHlDwdVjQaM+Dul+2hZFKnIL9MIJxQjiC6SwPpvF0kWsIqjpfqXLfG8C0kwLvji/hwovtPSIUqX5dvJw==" saltValue="S5KNer0Debs0591j4m2Ni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6" t="s">
        <v>55</v>
      </c>
      <c r="I3" s="77"/>
      <c r="J3" s="77"/>
      <c r="K3" s="77"/>
      <c r="L3" s="77"/>
      <c r="M3" s="77"/>
      <c r="N3" s="77"/>
      <c r="O3" s="77"/>
      <c r="P3" s="77"/>
      <c r="Q3" s="77"/>
      <c r="R3" s="77"/>
      <c r="S3" s="77"/>
      <c r="T3" s="77"/>
      <c r="U3" s="77"/>
      <c r="V3" s="77"/>
      <c r="W3" s="77"/>
      <c r="X3" s="78"/>
      <c r="Y3" s="82" t="s">
        <v>56</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57</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58</v>
      </c>
      <c r="B4" s="30"/>
      <c r="C4" s="30"/>
      <c r="D4" s="30"/>
      <c r="E4" s="30"/>
      <c r="F4" s="30"/>
      <c r="G4" s="30"/>
      <c r="H4" s="79"/>
      <c r="I4" s="80"/>
      <c r="J4" s="80"/>
      <c r="K4" s="80"/>
      <c r="L4" s="80"/>
      <c r="M4" s="80"/>
      <c r="N4" s="80"/>
      <c r="O4" s="80"/>
      <c r="P4" s="80"/>
      <c r="Q4" s="80"/>
      <c r="R4" s="80"/>
      <c r="S4" s="80"/>
      <c r="T4" s="80"/>
      <c r="U4" s="80"/>
      <c r="V4" s="80"/>
      <c r="W4" s="80"/>
      <c r="X4" s="81"/>
      <c r="Y4" s="75" t="s">
        <v>59</v>
      </c>
      <c r="Z4" s="75"/>
      <c r="AA4" s="75"/>
      <c r="AB4" s="75"/>
      <c r="AC4" s="75"/>
      <c r="AD4" s="75"/>
      <c r="AE4" s="75"/>
      <c r="AF4" s="75"/>
      <c r="AG4" s="75"/>
      <c r="AH4" s="75"/>
      <c r="AI4" s="75"/>
      <c r="AJ4" s="75" t="s">
        <v>60</v>
      </c>
      <c r="AK4" s="75"/>
      <c r="AL4" s="75"/>
      <c r="AM4" s="75"/>
      <c r="AN4" s="75"/>
      <c r="AO4" s="75"/>
      <c r="AP4" s="75"/>
      <c r="AQ4" s="75"/>
      <c r="AR4" s="75"/>
      <c r="AS4" s="75"/>
      <c r="AT4" s="75"/>
      <c r="AU4" s="75" t="s">
        <v>61</v>
      </c>
      <c r="AV4" s="75"/>
      <c r="AW4" s="75"/>
      <c r="AX4" s="75"/>
      <c r="AY4" s="75"/>
      <c r="AZ4" s="75"/>
      <c r="BA4" s="75"/>
      <c r="BB4" s="75"/>
      <c r="BC4" s="75"/>
      <c r="BD4" s="75"/>
      <c r="BE4" s="75"/>
      <c r="BF4" s="75" t="s">
        <v>62</v>
      </c>
      <c r="BG4" s="75"/>
      <c r="BH4" s="75"/>
      <c r="BI4" s="75"/>
      <c r="BJ4" s="75"/>
      <c r="BK4" s="75"/>
      <c r="BL4" s="75"/>
      <c r="BM4" s="75"/>
      <c r="BN4" s="75"/>
      <c r="BO4" s="75"/>
      <c r="BP4" s="75"/>
      <c r="BQ4" s="75" t="s">
        <v>63</v>
      </c>
      <c r="BR4" s="75"/>
      <c r="BS4" s="75"/>
      <c r="BT4" s="75"/>
      <c r="BU4" s="75"/>
      <c r="BV4" s="75"/>
      <c r="BW4" s="75"/>
      <c r="BX4" s="75"/>
      <c r="BY4" s="75"/>
      <c r="BZ4" s="75"/>
      <c r="CA4" s="75"/>
      <c r="CB4" s="75" t="s">
        <v>64</v>
      </c>
      <c r="CC4" s="75"/>
      <c r="CD4" s="75"/>
      <c r="CE4" s="75"/>
      <c r="CF4" s="75"/>
      <c r="CG4" s="75"/>
      <c r="CH4" s="75"/>
      <c r="CI4" s="75"/>
      <c r="CJ4" s="75"/>
      <c r="CK4" s="75"/>
      <c r="CL4" s="75"/>
      <c r="CM4" s="75" t="s">
        <v>65</v>
      </c>
      <c r="CN4" s="75"/>
      <c r="CO4" s="75"/>
      <c r="CP4" s="75"/>
      <c r="CQ4" s="75"/>
      <c r="CR4" s="75"/>
      <c r="CS4" s="75"/>
      <c r="CT4" s="75"/>
      <c r="CU4" s="75"/>
      <c r="CV4" s="75"/>
      <c r="CW4" s="75"/>
      <c r="CX4" s="75" t="s">
        <v>66</v>
      </c>
      <c r="CY4" s="75"/>
      <c r="CZ4" s="75"/>
      <c r="DA4" s="75"/>
      <c r="DB4" s="75"/>
      <c r="DC4" s="75"/>
      <c r="DD4" s="75"/>
      <c r="DE4" s="75"/>
      <c r="DF4" s="75"/>
      <c r="DG4" s="75"/>
      <c r="DH4" s="75"/>
      <c r="DI4" s="75" t="s">
        <v>67</v>
      </c>
      <c r="DJ4" s="75"/>
      <c r="DK4" s="75"/>
      <c r="DL4" s="75"/>
      <c r="DM4" s="75"/>
      <c r="DN4" s="75"/>
      <c r="DO4" s="75"/>
      <c r="DP4" s="75"/>
      <c r="DQ4" s="75"/>
      <c r="DR4" s="75"/>
      <c r="DS4" s="75"/>
      <c r="DT4" s="75" t="s">
        <v>68</v>
      </c>
      <c r="DU4" s="75"/>
      <c r="DV4" s="75"/>
      <c r="DW4" s="75"/>
      <c r="DX4" s="75"/>
      <c r="DY4" s="75"/>
      <c r="DZ4" s="75"/>
      <c r="EA4" s="75"/>
      <c r="EB4" s="75"/>
      <c r="EC4" s="75"/>
      <c r="ED4" s="75"/>
      <c r="EE4" s="75" t="s">
        <v>69</v>
      </c>
      <c r="EF4" s="75"/>
      <c r="EG4" s="75"/>
      <c r="EH4" s="75"/>
      <c r="EI4" s="75"/>
      <c r="EJ4" s="75"/>
      <c r="EK4" s="75"/>
      <c r="EL4" s="75"/>
      <c r="EM4" s="75"/>
      <c r="EN4" s="75"/>
      <c r="EO4" s="75"/>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2018</v>
      </c>
      <c r="C6" s="33">
        <f t="shared" ref="C6:X6" si="3">C7</f>
        <v>63231</v>
      </c>
      <c r="D6" s="33">
        <f t="shared" si="3"/>
        <v>47</v>
      </c>
      <c r="E6" s="33">
        <f t="shared" si="3"/>
        <v>17</v>
      </c>
      <c r="F6" s="33">
        <f t="shared" si="3"/>
        <v>5</v>
      </c>
      <c r="G6" s="33">
        <f t="shared" si="3"/>
        <v>0</v>
      </c>
      <c r="H6" s="33" t="str">
        <f t="shared" si="3"/>
        <v>山形県　朝日町</v>
      </c>
      <c r="I6" s="33" t="str">
        <f t="shared" si="3"/>
        <v>法非適用</v>
      </c>
      <c r="J6" s="33" t="str">
        <f t="shared" si="3"/>
        <v>下水道事業</v>
      </c>
      <c r="K6" s="33" t="str">
        <f t="shared" si="3"/>
        <v>農業集落排水</v>
      </c>
      <c r="L6" s="33" t="str">
        <f t="shared" si="3"/>
        <v>F1</v>
      </c>
      <c r="M6" s="33" t="str">
        <f t="shared" si="3"/>
        <v>非設置</v>
      </c>
      <c r="N6" s="34" t="str">
        <f t="shared" si="3"/>
        <v>-</v>
      </c>
      <c r="O6" s="34" t="str">
        <f t="shared" si="3"/>
        <v>該当数値なし</v>
      </c>
      <c r="P6" s="34">
        <f t="shared" si="3"/>
        <v>11.73</v>
      </c>
      <c r="Q6" s="34">
        <f t="shared" si="3"/>
        <v>51.46</v>
      </c>
      <c r="R6" s="34">
        <f t="shared" si="3"/>
        <v>3456</v>
      </c>
      <c r="S6" s="34">
        <f t="shared" si="3"/>
        <v>6869</v>
      </c>
      <c r="T6" s="34">
        <f t="shared" si="3"/>
        <v>196.81</v>
      </c>
      <c r="U6" s="34">
        <f t="shared" si="3"/>
        <v>34.9</v>
      </c>
      <c r="V6" s="34">
        <f t="shared" si="3"/>
        <v>799</v>
      </c>
      <c r="W6" s="34">
        <f t="shared" si="3"/>
        <v>0.55000000000000004</v>
      </c>
      <c r="X6" s="34">
        <f t="shared" si="3"/>
        <v>1452.73</v>
      </c>
      <c r="Y6" s="35">
        <f>IF(Y7="",NA(),Y7)</f>
        <v>110.22</v>
      </c>
      <c r="Z6" s="35">
        <f t="shared" ref="Z6:AH6" si="4">IF(Z7="",NA(),Z7)</f>
        <v>95.71</v>
      </c>
      <c r="AA6" s="35">
        <f t="shared" si="4"/>
        <v>87.94</v>
      </c>
      <c r="AB6" s="35">
        <f t="shared" si="4"/>
        <v>133.59</v>
      </c>
      <c r="AC6" s="35">
        <f t="shared" si="4"/>
        <v>127.7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5">
        <f t="shared" ref="BG6:BO6" si="7">IF(BG7="",NA(),BG7)</f>
        <v>41.47</v>
      </c>
      <c r="BH6" s="35">
        <f t="shared" si="7"/>
        <v>35.85</v>
      </c>
      <c r="BI6" s="35">
        <f t="shared" si="7"/>
        <v>48.52</v>
      </c>
      <c r="BJ6" s="35">
        <f t="shared" si="7"/>
        <v>182.77</v>
      </c>
      <c r="BK6" s="35">
        <f t="shared" si="7"/>
        <v>632.94000000000005</v>
      </c>
      <c r="BL6" s="35">
        <f t="shared" si="7"/>
        <v>721.43</v>
      </c>
      <c r="BM6" s="35">
        <f t="shared" si="7"/>
        <v>685.34</v>
      </c>
      <c r="BN6" s="35">
        <f t="shared" si="7"/>
        <v>684.74</v>
      </c>
      <c r="BO6" s="35">
        <f t="shared" si="7"/>
        <v>654.91999999999996</v>
      </c>
      <c r="BP6" s="34" t="str">
        <f>IF(BP7="","",IF(BP7="-","【-】","【"&amp;SUBSTITUTE(TEXT(BP7,"#,##0.00"),"-","△")&amp;"】"))</f>
        <v>【747.76】</v>
      </c>
      <c r="BQ6" s="35">
        <f>IF(BQ7="",NA(),BQ7)</f>
        <v>107.54</v>
      </c>
      <c r="BR6" s="35">
        <f t="shared" ref="BR6:BZ6" si="8">IF(BR7="",NA(),BR7)</f>
        <v>104.55</v>
      </c>
      <c r="BS6" s="35">
        <f t="shared" si="8"/>
        <v>108.66</v>
      </c>
      <c r="BT6" s="35">
        <f t="shared" si="8"/>
        <v>130.99</v>
      </c>
      <c r="BU6" s="35">
        <f t="shared" si="8"/>
        <v>125.43</v>
      </c>
      <c r="BV6" s="35">
        <f t="shared" si="8"/>
        <v>62.3</v>
      </c>
      <c r="BW6" s="35">
        <f t="shared" si="8"/>
        <v>59.3</v>
      </c>
      <c r="BX6" s="35">
        <f t="shared" si="8"/>
        <v>59.83</v>
      </c>
      <c r="BY6" s="35">
        <f t="shared" si="8"/>
        <v>65.33</v>
      </c>
      <c r="BZ6" s="35">
        <f t="shared" si="8"/>
        <v>65.39</v>
      </c>
      <c r="CA6" s="34" t="str">
        <f>IF(CA7="","",IF(CA7="-","【-】","【"&amp;SUBSTITUTE(TEXT(CA7,"#,##0.00"),"-","△")&amp;"】"))</f>
        <v>【59.51】</v>
      </c>
      <c r="CB6" s="35">
        <f>IF(CB7="",NA(),CB7)</f>
        <v>172.49</v>
      </c>
      <c r="CC6" s="35">
        <f t="shared" ref="CC6:CK6" si="9">IF(CC7="",NA(),CC7)</f>
        <v>180.46</v>
      </c>
      <c r="CD6" s="35">
        <f t="shared" si="9"/>
        <v>175.57</v>
      </c>
      <c r="CE6" s="35">
        <f t="shared" si="9"/>
        <v>144.16</v>
      </c>
      <c r="CF6" s="35">
        <f t="shared" si="9"/>
        <v>150.91999999999999</v>
      </c>
      <c r="CG6" s="35">
        <f t="shared" si="9"/>
        <v>235.07</v>
      </c>
      <c r="CH6" s="35">
        <f t="shared" si="9"/>
        <v>248.14</v>
      </c>
      <c r="CI6" s="35">
        <f t="shared" si="9"/>
        <v>246.66</v>
      </c>
      <c r="CJ6" s="35">
        <f t="shared" si="9"/>
        <v>227.43</v>
      </c>
      <c r="CK6" s="35">
        <f t="shared" si="9"/>
        <v>230.88</v>
      </c>
      <c r="CL6" s="34" t="str">
        <f>IF(CL7="","",IF(CL7="-","【-】","【"&amp;SUBSTITUTE(TEXT(CL7,"#,##0.00"),"-","△")&amp;"】"))</f>
        <v>【261.46】</v>
      </c>
      <c r="CM6" s="35">
        <f>IF(CM7="",NA(),CM7)</f>
        <v>93.25</v>
      </c>
      <c r="CN6" s="35">
        <f t="shared" ref="CN6:CV6" si="10">IF(CN7="",NA(),CN7)</f>
        <v>92.37</v>
      </c>
      <c r="CO6" s="35">
        <f t="shared" si="10"/>
        <v>89.98</v>
      </c>
      <c r="CP6" s="35">
        <f t="shared" si="10"/>
        <v>87.58</v>
      </c>
      <c r="CQ6" s="35">
        <f t="shared" si="10"/>
        <v>85.19</v>
      </c>
      <c r="CR6" s="35">
        <f t="shared" si="10"/>
        <v>58.47</v>
      </c>
      <c r="CS6" s="35">
        <f t="shared" si="10"/>
        <v>57.3</v>
      </c>
      <c r="CT6" s="35">
        <f t="shared" si="10"/>
        <v>56</v>
      </c>
      <c r="CU6" s="35">
        <f t="shared" si="10"/>
        <v>56.01</v>
      </c>
      <c r="CV6" s="35">
        <f t="shared" si="10"/>
        <v>56.72</v>
      </c>
      <c r="CW6" s="34" t="str">
        <f>IF(CW7="","",IF(CW7="-","【-】","【"&amp;SUBSTITUTE(TEXT(CW7,"#,##0.00"),"-","△")&amp;"】"))</f>
        <v>【52.23】</v>
      </c>
      <c r="CX6" s="35">
        <f>IF(CX7="",NA(),CX7)</f>
        <v>98.84</v>
      </c>
      <c r="CY6" s="35">
        <f t="shared" ref="CY6:DG6" si="11">IF(CY7="",NA(),CY7)</f>
        <v>99.05</v>
      </c>
      <c r="CZ6" s="35">
        <f t="shared" si="11"/>
        <v>99.52</v>
      </c>
      <c r="DA6" s="35">
        <f t="shared" si="11"/>
        <v>99.63</v>
      </c>
      <c r="DB6" s="35">
        <f t="shared" si="11"/>
        <v>99.62</v>
      </c>
      <c r="DC6" s="35">
        <f t="shared" si="11"/>
        <v>88.58</v>
      </c>
      <c r="DD6" s="35">
        <f t="shared" si="11"/>
        <v>89.43</v>
      </c>
      <c r="DE6" s="35">
        <f t="shared" si="11"/>
        <v>89.51</v>
      </c>
      <c r="DF6" s="35">
        <f t="shared" si="11"/>
        <v>89.77</v>
      </c>
      <c r="DG6" s="35">
        <f t="shared" si="11"/>
        <v>90.04</v>
      </c>
      <c r="DH6" s="34" t="str">
        <f>IF(DH7="","",IF(DH7="-","【-】","【"&amp;SUBSTITUTE(TEXT(DH7,"#,##0.00"),"-","△")&amp;"】"))</f>
        <v>【85.82】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0.03</v>
      </c>
      <c r="EK6" s="35">
        <f t="shared" si="14"/>
        <v>0.11</v>
      </c>
      <c r="EL6" s="35">
        <f t="shared" si="14"/>
        <v>0.05</v>
      </c>
      <c r="EM6" s="35">
        <f t="shared" si="14"/>
        <v>0.44</v>
      </c>
      <c r="EN6" s="35">
        <f t="shared" si="14"/>
        <v>0.04</v>
      </c>
      <c r="EO6" s="34" t="str">
        <f>IF(EO7="","",IF(EO7="-","【-】","【"&amp;SUBSTITUTE(TEXT(EO7,"#,##0.00"),"-","△")&amp;"】"))</f>
        <v>【0.02】</v>
      </c>
    </row>
    <row r="7" spans="1:145" s="36" customFormat="1" x14ac:dyDescent="0.15">
      <c r="A7" s="28"/>
      <c r="B7" s="37">
        <v>2018</v>
      </c>
      <c r="C7" s="37">
        <v>63231</v>
      </c>
      <c r="D7" s="37">
        <v>47</v>
      </c>
      <c r="E7" s="37">
        <v>17</v>
      </c>
      <c r="F7" s="37">
        <v>5</v>
      </c>
      <c r="G7" s="37">
        <v>0</v>
      </c>
      <c r="H7" s="37" t="s">
        <v>99</v>
      </c>
      <c r="I7" s="37" t="s">
        <v>100</v>
      </c>
      <c r="J7" s="37" t="s">
        <v>101</v>
      </c>
      <c r="K7" s="37" t="s">
        <v>102</v>
      </c>
      <c r="L7" s="37" t="s">
        <v>103</v>
      </c>
      <c r="M7" s="37" t="s">
        <v>104</v>
      </c>
      <c r="N7" s="38" t="s">
        <v>105</v>
      </c>
      <c r="O7" s="38" t="s">
        <v>106</v>
      </c>
      <c r="P7" s="38">
        <v>11.73</v>
      </c>
      <c r="Q7" s="38">
        <v>51.46</v>
      </c>
      <c r="R7" s="38">
        <v>3456</v>
      </c>
      <c r="S7" s="38">
        <v>6869</v>
      </c>
      <c r="T7" s="38">
        <v>196.81</v>
      </c>
      <c r="U7" s="38">
        <v>34.9</v>
      </c>
      <c r="V7" s="38">
        <v>799</v>
      </c>
      <c r="W7" s="38">
        <v>0.55000000000000004</v>
      </c>
      <c r="X7" s="38">
        <v>1452.73</v>
      </c>
      <c r="Y7" s="38">
        <v>110.22</v>
      </c>
      <c r="Z7" s="38">
        <v>95.71</v>
      </c>
      <c r="AA7" s="38">
        <v>87.94</v>
      </c>
      <c r="AB7" s="38">
        <v>133.59</v>
      </c>
      <c r="AC7" s="38">
        <v>127.7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41.47</v>
      </c>
      <c r="BH7" s="38">
        <v>35.85</v>
      </c>
      <c r="BI7" s="38">
        <v>48.52</v>
      </c>
      <c r="BJ7" s="38">
        <v>182.77</v>
      </c>
      <c r="BK7" s="38">
        <v>632.94000000000005</v>
      </c>
      <c r="BL7" s="38">
        <v>721.43</v>
      </c>
      <c r="BM7" s="38">
        <v>685.34</v>
      </c>
      <c r="BN7" s="38">
        <v>684.74</v>
      </c>
      <c r="BO7" s="38">
        <v>654.91999999999996</v>
      </c>
      <c r="BP7" s="38">
        <v>747.76</v>
      </c>
      <c r="BQ7" s="38">
        <v>107.54</v>
      </c>
      <c r="BR7" s="38">
        <v>104.55</v>
      </c>
      <c r="BS7" s="38">
        <v>108.66</v>
      </c>
      <c r="BT7" s="38">
        <v>130.99</v>
      </c>
      <c r="BU7" s="38">
        <v>125.43</v>
      </c>
      <c r="BV7" s="38">
        <v>62.3</v>
      </c>
      <c r="BW7" s="38">
        <v>59.3</v>
      </c>
      <c r="BX7" s="38">
        <v>59.83</v>
      </c>
      <c r="BY7" s="38">
        <v>65.33</v>
      </c>
      <c r="BZ7" s="38">
        <v>65.39</v>
      </c>
      <c r="CA7" s="38">
        <v>59.51</v>
      </c>
      <c r="CB7" s="38">
        <v>172.49</v>
      </c>
      <c r="CC7" s="38">
        <v>180.46</v>
      </c>
      <c r="CD7" s="38">
        <v>175.57</v>
      </c>
      <c r="CE7" s="38">
        <v>144.16</v>
      </c>
      <c r="CF7" s="38">
        <v>150.91999999999999</v>
      </c>
      <c r="CG7" s="38">
        <v>235.07</v>
      </c>
      <c r="CH7" s="38">
        <v>248.14</v>
      </c>
      <c r="CI7" s="38">
        <v>246.66</v>
      </c>
      <c r="CJ7" s="38">
        <v>227.43</v>
      </c>
      <c r="CK7" s="38">
        <v>230.88</v>
      </c>
      <c r="CL7" s="38">
        <v>261.45999999999998</v>
      </c>
      <c r="CM7" s="38">
        <v>93.25</v>
      </c>
      <c r="CN7" s="38">
        <v>92.37</v>
      </c>
      <c r="CO7" s="38">
        <v>89.98</v>
      </c>
      <c r="CP7" s="38">
        <v>87.58</v>
      </c>
      <c r="CQ7" s="38">
        <v>85.19</v>
      </c>
      <c r="CR7" s="38">
        <v>58.47</v>
      </c>
      <c r="CS7" s="38">
        <v>57.3</v>
      </c>
      <c r="CT7" s="38">
        <v>56</v>
      </c>
      <c r="CU7" s="38">
        <v>56.01</v>
      </c>
      <c r="CV7" s="38">
        <v>56.72</v>
      </c>
      <c r="CW7" s="38">
        <v>52.23</v>
      </c>
      <c r="CX7" s="38">
        <v>98.84</v>
      </c>
      <c r="CY7" s="38">
        <v>99.05</v>
      </c>
      <c r="CZ7" s="38">
        <v>99.52</v>
      </c>
      <c r="DA7" s="38">
        <v>99.63</v>
      </c>
      <c r="DB7" s="38">
        <v>99.62</v>
      </c>
      <c r="DC7" s="38">
        <v>88.58</v>
      </c>
      <c r="DD7" s="38">
        <v>89.43</v>
      </c>
      <c r="DE7" s="38">
        <v>89.51</v>
      </c>
      <c r="DF7" s="38">
        <v>89.77</v>
      </c>
      <c r="DG7" s="38">
        <v>90.04</v>
      </c>
      <c r="DH7" s="38">
        <v>85.82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0.03</v>
      </c>
      <c r="EK7" s="38">
        <v>0.11</v>
      </c>
      <c r="EL7" s="38">
        <v>0.05</v>
      </c>
      <c r="EM7" s="38">
        <v>0.44</v>
      </c>
      <c r="EN7" s="38">
        <v>0.04</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