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192.168.64.140\共有\各グループ\財政\07財政関係\地方公営企業\地方公営企業関係\H31\40経営比較分析表(H30決算)の分析等について\"/>
    </mc:Choice>
  </mc:AlternateContent>
  <workbookProtection workbookAlgorithmName="SHA-512" workbookHashValue="1h/+mTMKy9JrUNd9f0aSXwLfzo46itz56wJmh4ZPvm/rETVIUZJLq2cpE9ZLqoYUvznWsQH6cUcsz5rcsEZKmQ==" workbookSaltValue="FXSs3mpiQWro1XktZ85r/g==" workbookSpinCount="100000" lockStructure="1"/>
  <bookViews>
    <workbookView xWindow="0" yWindow="0" windowWidth="10215" windowHeight="75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<sst xmlns="http://schemas.openxmlformats.org/spreadsheetml/2006/main" count="228" uniqueCount="114">
  <si>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</si>
  <si>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</si>
  <si>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</si>
  <si>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</si>
  <si>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</si>
  <si>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</si>
  <si>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</si>
  <si>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</si>
  <si>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</si>
  <si>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</si>
  <si>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</si>
  <si>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</si>
  <si>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</si>
  <si>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</si>
  <si>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</si>
  <si>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</si>
  <si>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</si>
  <si>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</si>
  <si>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</si>
  <si>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</si>
  <si>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</si>
  <si>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</si>
  <si>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</si>
  <si>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</si>
  <si>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</si>
  <si>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</si>
  <si>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</si>
  <si>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</si>
  <si>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</si>
  <si>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</si>
  <si>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</si>
  <si>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</si>
  <si>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</si>
  <si>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</si>
  <si>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</si>
  <si>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</si>
  <si>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</si>
  <si>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</si>
  <si>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</si>
  <si>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</si>
  <si>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</si>
  <si>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</si>
  <si>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</si>
  <si>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</si>
  <si>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</si>
  <si>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</si>
  <si>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</si>
  <si>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</si>
  <si>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</si>
  <si>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</si>
  <si>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</si>
  <si>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</si>
  <si>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</si>
  <si>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</si>
  <si>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</si>
  <si>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</si>
  <si>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</si>
  <si>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</si>
  <si>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</si>
  <si>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</si>
  <si>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</si>
  <si>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</si>
  <si>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</si>
  <si>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</si>
  <si>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</si>
  <si>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</si>
  <si>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</si>
  <si>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</si>
  <si>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</si>
  <si>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</si>
  <si>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</si>
  <si>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</si>
  <si>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</si>
  <si>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</si>
  <si>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</si>
  <si>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</si>
  <si>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</si>
  <si>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</si>
  <si>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</si>
  <si>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</si>
  <si>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</si>
  <si>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</si>
  <si>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</si>
  <si>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</si>
  <si>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</si>
  <si>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</si>
  <si>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</si>
  <si>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</si>
  <si>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</si>
  <si>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</si>
  <si>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</si>
  <si>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</si>
  <si>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</si>
  <si>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</si>
  <si>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</si>
  <si>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</si>
  <si>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</si>
  <si>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</si>
  <si>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大石田町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</si>
  <si>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</si>
  <si>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</si>
  <si>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</si>
  <si>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</si>
  <si>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</si>
  <si>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</si>
  <si>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</si>
  <si>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</si>
  <si>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</si>
  <si>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</si>
  <si>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</si>
  <si>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</si>
  <si>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各項目とも類似団体の平均値との比較では、概ね良好な状況で推移しているように見えるが、経費回収率については、近年の施設設備の修繕・交換費用の増加により、その財源を基金からの繰入金に依存しているため、数値が低下傾向にある。
　また、経営の健全化を図るうえで、加入率アップが必要であり、今後も引き続き加入率アップに向け、取り組んでいく。
　建設から20年が経過した施設等は、今後さらに機器設備の改修費が増加していくことが見込まれるため、今後の大規模改修を見据え、施設設備の長寿命化計画を踏まえた経営計画の検討が必要である。</t>
    <rPh sb="1" eb="4">
      <t>カクコウモク</t>
    </rPh>
    <rPh sb="6" eb="8">
      <t>ルイジ</t>
    </rPh>
    <rPh sb="8" eb="10">
      <t>ダンタイ</t>
    </rPh>
    <rPh sb="11" eb="14">
      <t>ヘイキンチ</t>
    </rPh>
    <rPh sb="16" eb="18">
      <t>ヒカク</t>
    </rPh>
    <rPh sb="21" eb="22">
      <t>オオム</t>
    </rPh>
    <rPh sb="23" eb="25">
      <t>リョウコウ</t>
    </rPh>
    <rPh sb="26" eb="28">
      <t>ジョウキョウ</t>
    </rPh>
    <rPh sb="29" eb="31">
      <t>スイイ</t>
    </rPh>
    <rPh sb="38" eb="39">
      <t>ミ</t>
    </rPh>
    <rPh sb="43" eb="45">
      <t>ケイヒ</t>
    </rPh>
    <rPh sb="45" eb="47">
      <t>カイシュウ</t>
    </rPh>
    <rPh sb="47" eb="48">
      <t>リツ</t>
    </rPh>
    <rPh sb="54" eb="56">
      <t>キンネン</t>
    </rPh>
    <rPh sb="57" eb="59">
      <t>シセツ</t>
    </rPh>
    <rPh sb="59" eb="61">
      <t>セツビ</t>
    </rPh>
    <rPh sb="62" eb="64">
      <t>シュウゼン</t>
    </rPh>
    <rPh sb="65" eb="67">
      <t>コウカン</t>
    </rPh>
    <rPh sb="67" eb="69">
      <t>ヒヨウ</t>
    </rPh>
    <rPh sb="70" eb="72">
      <t>ゾウカ</t>
    </rPh>
    <rPh sb="78" eb="80">
      <t>ザイゲン</t>
    </rPh>
    <rPh sb="81" eb="83">
      <t>キキン</t>
    </rPh>
    <rPh sb="86" eb="88">
      <t>クリイレ</t>
    </rPh>
    <rPh sb="88" eb="89">
      <t>キン</t>
    </rPh>
    <rPh sb="90" eb="92">
      <t>イゾン</t>
    </rPh>
    <rPh sb="99" eb="101">
      <t>スウチ</t>
    </rPh>
    <rPh sb="102" eb="104">
      <t>テイカ</t>
    </rPh>
    <rPh sb="104" eb="106">
      <t>ケイコウ</t>
    </rPh>
    <rPh sb="115" eb="117">
      <t>ケイエイ</t>
    </rPh>
    <rPh sb="118" eb="121">
      <t>ケンゼンカ</t>
    </rPh>
    <rPh sb="122" eb="123">
      <t>ハカ</t>
    </rPh>
    <rPh sb="128" eb="130">
      <t>カニュウ</t>
    </rPh>
    <rPh sb="130" eb="131">
      <t>リツ</t>
    </rPh>
    <rPh sb="135" eb="137">
      <t>ヒツヨウ</t>
    </rPh>
    <rPh sb="141" eb="143">
      <t>コンゴ</t>
    </rPh>
    <rPh sb="144" eb="145">
      <t>ヒ</t>
    </rPh>
    <rPh sb="146" eb="147">
      <t>ツヅ</t>
    </rPh>
    <rPh sb="148" eb="150">
      <t>カニュウ</t>
    </rPh>
    <rPh sb="150" eb="151">
      <t>リツ</t>
    </rPh>
    <rPh sb="155" eb="156">
      <t>ム</t>
    </rPh>
    <rPh sb="158" eb="159">
      <t>ト</t>
    </rPh>
    <rPh sb="160" eb="161">
      <t>ク</t>
    </rPh>
    <rPh sb="168" eb="170">
      <t>ケンセツ</t>
    </rPh>
    <rPh sb="174" eb="175">
      <t>ネン</t>
    </rPh>
    <rPh sb="176" eb="178">
      <t>ケイカ</t>
    </rPh>
    <rPh sb="180" eb="182">
      <t>シセツ</t>
    </rPh>
    <rPh sb="182" eb="183">
      <t>トウ</t>
    </rPh>
    <rPh sb="185" eb="187">
      <t>コンゴ</t>
    </rPh>
    <rPh sb="190" eb="192">
      <t>キキ</t>
    </rPh>
    <rPh sb="192" eb="194">
      <t>セツビ</t>
    </rPh>
    <rPh sb="195" eb="197">
      <t>カイシュウ</t>
    </rPh>
    <rPh sb="197" eb="198">
      <t>ヒ</t>
    </rPh>
    <rPh sb="199" eb="201">
      <t>ゾウカ</t>
    </rPh>
    <rPh sb="208" eb="210">
      <t>ミコ</t>
    </rPh>
    <rPh sb="216" eb="218">
      <t>コンゴ</t>
    </rPh>
    <rPh sb="219" eb="222">
      <t>ダイキボ</t>
    </rPh>
    <rPh sb="222" eb="224">
      <t>カイシュウ</t>
    </rPh>
    <rPh sb="225" eb="227">
      <t>ミス</t>
    </rPh>
    <rPh sb="229" eb="231">
      <t>シセツ</t>
    </rPh>
    <rPh sb="231" eb="233">
      <t>セツビ</t>
    </rPh>
    <rPh sb="234" eb="238">
      <t>チョウジュミョウカ</t>
    </rPh>
    <rPh sb="238" eb="240">
      <t>ケイカク</t>
    </rPh>
    <rPh sb="241" eb="242">
      <t>フ</t>
    </rPh>
    <rPh sb="245" eb="247">
      <t>ケイエイ</t>
    </rPh>
    <rPh sb="247" eb="249">
      <t>ケイカク</t>
    </rPh>
    <rPh sb="250" eb="252">
      <t>ケントウ</t>
    </rPh>
    <rPh sb="253" eb="255">
      <t>ヒツヨウ</t>
    </rPh>
    <phoneticPr fontId="4"/>
  </si>
  <si>
    <t>　昭和61年供用開始の施設については、平成13年度に機能強化対策工事により一部機器の改修を行っているが、管路及びその他施設については、改修に至っていない。
　今後、機能診断等の結果を踏まえ、施設設備の長寿命化計画を策定していく。</t>
    <rPh sb="1" eb="3">
      <t>ショウワ</t>
    </rPh>
    <rPh sb="5" eb="6">
      <t>ネン</t>
    </rPh>
    <rPh sb="6" eb="8">
      <t>キョウヨウ</t>
    </rPh>
    <rPh sb="8" eb="10">
      <t>カイシ</t>
    </rPh>
    <rPh sb="11" eb="13">
      <t>シセツ</t>
    </rPh>
    <rPh sb="19" eb="21">
      <t>ヘイセイ</t>
    </rPh>
    <rPh sb="23" eb="25">
      <t>ネンド</t>
    </rPh>
    <rPh sb="26" eb="28">
      <t>キノウ</t>
    </rPh>
    <rPh sb="28" eb="30">
      <t>キョウカ</t>
    </rPh>
    <rPh sb="30" eb="32">
      <t>タイサク</t>
    </rPh>
    <rPh sb="32" eb="34">
      <t>コウジ</t>
    </rPh>
    <rPh sb="37" eb="39">
      <t>イチブ</t>
    </rPh>
    <rPh sb="39" eb="41">
      <t>キキ</t>
    </rPh>
    <rPh sb="42" eb="44">
      <t>カイシュウ</t>
    </rPh>
    <rPh sb="45" eb="46">
      <t>オコナ</t>
    </rPh>
    <rPh sb="52" eb="54">
      <t>カンロ</t>
    </rPh>
    <rPh sb="54" eb="55">
      <t>オヨ</t>
    </rPh>
    <rPh sb="58" eb="59">
      <t>タ</t>
    </rPh>
    <rPh sb="59" eb="61">
      <t>シセツ</t>
    </rPh>
    <rPh sb="67" eb="69">
      <t>カイシュウ</t>
    </rPh>
    <rPh sb="70" eb="71">
      <t>イタ</t>
    </rPh>
    <rPh sb="79" eb="81">
      <t>コンゴ</t>
    </rPh>
    <rPh sb="82" eb="84">
      <t>キノウ</t>
    </rPh>
    <rPh sb="84" eb="86">
      <t>シンダン</t>
    </rPh>
    <rPh sb="86" eb="87">
      <t>トウ</t>
    </rPh>
    <rPh sb="88" eb="90">
      <t>ケッカ</t>
    </rPh>
    <rPh sb="91" eb="92">
      <t>フ</t>
    </rPh>
    <rPh sb="95" eb="97">
      <t>シセツ</t>
    </rPh>
    <rPh sb="97" eb="99">
      <t>セツビ</t>
    </rPh>
    <rPh sb="100" eb="104">
      <t>チョウジュミョウカ</t>
    </rPh>
    <rPh sb="104" eb="106">
      <t>ケイカク</t>
    </rPh>
    <rPh sb="107" eb="109">
      <t>サクテイ</t>
    </rPh>
    <phoneticPr fontId="4"/>
  </si>
  <si>
    <t>　平成22年で町内6処理施設の整備が完了しているが、既に整備から30年以上経過している処理施設もあり、施設全体の改修が必要な時期となっている。
　今後、管路の布設替え等を含め施設設備の改修を行うことにより収益的収支比率の悪化が予想される。そのため、料金の見直し等の経営改善の取り組みが必要であり、施設設備の長寿命化計画を踏まえた経営対策を検討していかなければならない。</t>
    <rPh sb="1" eb="3">
      <t>ヘイセイ</t>
    </rPh>
    <rPh sb="5" eb="6">
      <t>ネン</t>
    </rPh>
    <rPh sb="7" eb="9">
      <t>チョウナイ</t>
    </rPh>
    <rPh sb="10" eb="12">
      <t>ショリ</t>
    </rPh>
    <rPh sb="12" eb="14">
      <t>シセツ</t>
    </rPh>
    <rPh sb="15" eb="17">
      <t>セイビ</t>
    </rPh>
    <rPh sb="18" eb="20">
      <t>カンリョウ</t>
    </rPh>
    <rPh sb="26" eb="27">
      <t>スデ</t>
    </rPh>
    <rPh sb="28" eb="30">
      <t>セイビ</t>
    </rPh>
    <rPh sb="34" eb="35">
      <t>ネン</t>
    </rPh>
    <rPh sb="35" eb="37">
      <t>イジョウ</t>
    </rPh>
    <rPh sb="37" eb="39">
      <t>ケイカ</t>
    </rPh>
    <rPh sb="43" eb="45">
      <t>ショリ</t>
    </rPh>
    <rPh sb="45" eb="47">
      <t>シセツ</t>
    </rPh>
    <rPh sb="51" eb="53">
      <t>シセツ</t>
    </rPh>
    <rPh sb="53" eb="55">
      <t>ゼンタイ</t>
    </rPh>
    <rPh sb="56" eb="58">
      <t>カイシュウ</t>
    </rPh>
    <rPh sb="59" eb="61">
      <t>ヒツヨウ</t>
    </rPh>
    <rPh sb="62" eb="64">
      <t>ジキ</t>
    </rPh>
    <rPh sb="73" eb="75">
      <t>コンゴ</t>
    </rPh>
    <rPh sb="76" eb="78">
      <t>カンロ</t>
    </rPh>
    <rPh sb="79" eb="81">
      <t>フセツ</t>
    </rPh>
    <rPh sb="81" eb="82">
      <t>ガ</t>
    </rPh>
    <rPh sb="83" eb="84">
      <t>トウ</t>
    </rPh>
    <rPh sb="85" eb="86">
      <t>フク</t>
    </rPh>
    <rPh sb="87" eb="89">
      <t>シセツ</t>
    </rPh>
    <rPh sb="89" eb="91">
      <t>セツビ</t>
    </rPh>
    <rPh sb="92" eb="94">
      <t>カイシュウ</t>
    </rPh>
    <rPh sb="95" eb="96">
      <t>オコナ</t>
    </rPh>
    <rPh sb="102" eb="105">
      <t>シュウエキテキ</t>
    </rPh>
    <rPh sb="105" eb="107">
      <t>シュウシ</t>
    </rPh>
    <rPh sb="107" eb="109">
      <t>ヒリツ</t>
    </rPh>
    <rPh sb="110" eb="112">
      <t>アッカ</t>
    </rPh>
    <rPh sb="113" eb="115">
      <t>ヨソウ</t>
    </rPh>
    <rPh sb="124" eb="126">
      <t>リョウキン</t>
    </rPh>
    <rPh sb="127" eb="129">
      <t>ミナオ</t>
    </rPh>
    <rPh sb="130" eb="131">
      <t>トウ</t>
    </rPh>
    <rPh sb="132" eb="134">
      <t>ケイエイ</t>
    </rPh>
    <rPh sb="134" eb="136">
      <t>カイゼン</t>
    </rPh>
    <rPh sb="137" eb="138">
      <t>ト</t>
    </rPh>
    <rPh sb="139" eb="140">
      <t>ク</t>
    </rPh>
    <rPh sb="142" eb="144">
      <t>ヒツヨウ</t>
    </rPh>
    <rPh sb="148" eb="150">
      <t>シセツ</t>
    </rPh>
    <rPh sb="150" eb="152">
      <t>セツビ</t>
    </rPh>
    <rPh sb="153" eb="157">
      <t>チョウジュミョウカ</t>
    </rPh>
    <rPh sb="157" eb="159">
      <t>ケイカク</t>
    </rPh>
    <rPh sb="160" eb="161">
      <t>フ</t>
    </rPh>
    <rPh sb="164" eb="166">
      <t>ケイエイ</t>
    </rPh>
    <rPh sb="166" eb="168">
      <t>タイサク</t>
    </rPh>
    <rPh sb="169" eb="171">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</si>
</sst>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DE-454F-A59C-825B0000FEF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0.05</c:v>
                </c:pt>
                <c:pt idx="3">
                  <c:v>0.44</c:v>
                </c:pt>
                <c:pt idx="4">
                  <c:v>0.04</c:v>
                </c:pt>
              </c:numCache>
            </c:numRef>
          </c:val>
          <c:smooth val="0"/>
          <c:extLst>
            <c:ext xmlns:c16="http://schemas.microsoft.com/office/drawing/2014/chart" uri="{C3380CC4-5D6E-409C-BE32-E72D297353CC}">
              <c16:uniqueId val="{00000001-EADE-454F-A59C-825B0000FEF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62.82</c:v>
                </c:pt>
                <c:pt idx="1">
                  <c:v>62.82</c:v>
                </c:pt>
                <c:pt idx="2">
                  <c:v>65.349999999999994</c:v>
                </c:pt>
                <c:pt idx="3">
                  <c:v>66.89</c:v>
                </c:pt>
                <c:pt idx="4">
                  <c:v>66.89</c:v>
                </c:pt>
              </c:numCache>
            </c:numRef>
          </c:val>
          <c:extLst>
            <c:ext xmlns:c16="http://schemas.microsoft.com/office/drawing/2014/chart" uri="{C3380CC4-5D6E-409C-BE32-E72D297353CC}">
              <c16:uniqueId val="{00000000-297F-4683-B4A5-E7AC5314377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56</c:v>
                </c:pt>
                <c:pt idx="3">
                  <c:v>56.01</c:v>
                </c:pt>
                <c:pt idx="4">
                  <c:v>56.72</c:v>
                </c:pt>
              </c:numCache>
            </c:numRef>
          </c:val>
          <c:smooth val="0"/>
          <c:extLst>
            <c:ext xmlns:c16="http://schemas.microsoft.com/office/drawing/2014/chart" uri="{C3380CC4-5D6E-409C-BE32-E72D297353CC}">
              <c16:uniqueId val="{00000001-297F-4683-B4A5-E7AC5314377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89.76</c:v>
                </c:pt>
                <c:pt idx="1">
                  <c:v>89.44</c:v>
                </c:pt>
                <c:pt idx="2">
                  <c:v>90.12</c:v>
                </c:pt>
                <c:pt idx="3">
                  <c:v>90.01</c:v>
                </c:pt>
                <c:pt idx="4">
                  <c:v>90.98</c:v>
                </c:pt>
              </c:numCache>
            </c:numRef>
          </c:val>
          <c:extLst>
            <c:ext xmlns:c16="http://schemas.microsoft.com/office/drawing/2014/chart" uri="{C3380CC4-5D6E-409C-BE32-E72D297353CC}">
              <c16:uniqueId val="{00000000-8AE6-4752-914F-AC938D28E67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89.51</c:v>
                </c:pt>
                <c:pt idx="3">
                  <c:v>89.77</c:v>
                </c:pt>
                <c:pt idx="4">
                  <c:v>90.04</c:v>
                </c:pt>
              </c:numCache>
            </c:numRef>
          </c:val>
          <c:smooth val="0"/>
          <c:extLst>
            <c:ext xmlns:c16="http://schemas.microsoft.com/office/drawing/2014/chart" uri="{C3380CC4-5D6E-409C-BE32-E72D297353CC}">
              <c16:uniqueId val="{00000001-8AE6-4752-914F-AC938D28E67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98.35</c:v>
                </c:pt>
                <c:pt idx="1">
                  <c:v>98.51</c:v>
                </c:pt>
                <c:pt idx="2">
                  <c:v>99.32</c:v>
                </c:pt>
                <c:pt idx="3">
                  <c:v>99.73</c:v>
                </c:pt>
                <c:pt idx="4">
                  <c:v>99.71</c:v>
                </c:pt>
              </c:numCache>
            </c:numRef>
          </c:val>
          <c:extLst>
            <c:ext xmlns:c16="http://schemas.microsoft.com/office/drawing/2014/chart" uri="{C3380CC4-5D6E-409C-BE32-E72D297353CC}">
              <c16:uniqueId val="{00000000-375E-4EB4-B65C-E6BD8D64522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5E-4EB4-B65C-E6BD8D64522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50D-4385-A8AF-2A92AC29B35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50D-4385-A8AF-2A92AC29B35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C62-484D-89EA-3055361AD93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62-484D-89EA-3055361AD93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A72-42C1-B3A4-501F12B817C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72-42C1-B3A4-501F12B817C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E0-4C74-83F8-901E32B3BB7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E0-4C74-83F8-901E32B3BB7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13.13</c:v>
                </c:pt>
                <c:pt idx="1">
                  <c:v>0</c:v>
                </c:pt>
                <c:pt idx="2">
                  <c:v>0</c:v>
                </c:pt>
                <c:pt idx="3">
                  <c:v>0</c:v>
                </c:pt>
                <c:pt idx="4">
                  <c:v>0</c:v>
                </c:pt>
              </c:numCache>
            </c:numRef>
          </c:val>
          <c:extLst>
            <c:ext xmlns:c16="http://schemas.microsoft.com/office/drawing/2014/chart" uri="{C3380CC4-5D6E-409C-BE32-E72D297353CC}">
              <c16:uniqueId val="{00000000-FC16-450A-8178-279741F1BC2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685.34</c:v>
                </c:pt>
                <c:pt idx="3">
                  <c:v>684.74</c:v>
                </c:pt>
                <c:pt idx="4">
                  <c:v>654.91999999999996</c:v>
                </c:pt>
              </c:numCache>
            </c:numRef>
          </c:val>
          <c:smooth val="0"/>
          <c:extLst>
            <c:ext xmlns:c16="http://schemas.microsoft.com/office/drawing/2014/chart" uri="{C3380CC4-5D6E-409C-BE32-E72D297353CC}">
              <c16:uniqueId val="{00000001-FC16-450A-8178-279741F1BC2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71.489999999999995</c:v>
                </c:pt>
                <c:pt idx="1">
                  <c:v>69.56</c:v>
                </c:pt>
                <c:pt idx="2">
                  <c:v>74.67</c:v>
                </c:pt>
                <c:pt idx="3">
                  <c:v>61.03</c:v>
                </c:pt>
                <c:pt idx="4">
                  <c:v>59.7</c:v>
                </c:pt>
              </c:numCache>
            </c:numRef>
          </c:val>
          <c:extLst>
            <c:ext xmlns:c16="http://schemas.microsoft.com/office/drawing/2014/chart" uri="{C3380CC4-5D6E-409C-BE32-E72D297353CC}">
              <c16:uniqueId val="{00000000-6D2F-471D-8932-E539FE6A62C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59.83</c:v>
                </c:pt>
                <c:pt idx="3">
                  <c:v>65.33</c:v>
                </c:pt>
                <c:pt idx="4">
                  <c:v>65.39</c:v>
                </c:pt>
              </c:numCache>
            </c:numRef>
          </c:val>
          <c:smooth val="0"/>
          <c:extLst>
            <c:ext xmlns:c16="http://schemas.microsoft.com/office/drawing/2014/chart" uri="{C3380CC4-5D6E-409C-BE32-E72D297353CC}">
              <c16:uniqueId val="{00000001-6D2F-471D-8932-E539FE6A62C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155.03</c:v>
                </c:pt>
                <c:pt idx="1">
                  <c:v>160.76</c:v>
                </c:pt>
                <c:pt idx="2">
                  <c:v>143.80000000000001</c:v>
                </c:pt>
                <c:pt idx="3">
                  <c:v>170.32</c:v>
                </c:pt>
                <c:pt idx="4">
                  <c:v>174.45</c:v>
                </c:pt>
              </c:numCache>
            </c:numRef>
          </c:val>
          <c:extLst>
            <c:ext xmlns:c16="http://schemas.microsoft.com/office/drawing/2014/chart" uri="{C3380CC4-5D6E-409C-BE32-E72D297353CC}">
              <c16:uniqueId val="{00000000-7498-41ED-BC0C-17FF665FDEB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246.66</c:v>
                </c:pt>
                <c:pt idx="3">
                  <c:v>227.43</c:v>
                </c:pt>
                <c:pt idx="4">
                  <c:v>230.88</c:v>
                </c:pt>
              </c:numCache>
            </c:numRef>
          </c:val>
          <c:smooth val="0"/>
          <c:extLst>
            <c:ext xmlns:c16="http://schemas.microsoft.com/office/drawing/2014/chart" uri="{C3380CC4-5D6E-409C-BE32-E72D297353CC}">
              <c16:uniqueId val="{00000001-7498-41ED-BC0C-17FF665FDEB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大石田町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tr">
        <f>データ!$M$6</f>
        <v>非設置</v>
      </c>
      <c r="AE8" s="49"/>
      <c r="AF8" s="49"/>
      <c r="AG8" s="49"/>
      <c r="AH8" s="49"/>
      <c r="AI8" s="49"/>
      <c r="AJ8" s="49"/>
      <c r="AK8" s="3"/>
      <c r="AL8" s="50">
        <f>データ!S6</f>
        <v>7130</v>
      </c>
      <c r="AM8" s="50"/>
      <c r="AN8" s="50"/>
      <c r="AO8" s="50"/>
      <c r="AP8" s="50"/>
      <c r="AQ8" s="50"/>
      <c r="AR8" s="50"/>
      <c r="AS8" s="50"/>
      <c r="AT8" s="45">
        <f>データ!T6</f>
        <v>79.540000000000006</v>
      </c>
      <c r="AU8" s="45"/>
      <c r="AV8" s="45"/>
      <c r="AW8" s="45"/>
      <c r="AX8" s="45"/>
      <c r="AY8" s="45"/>
      <c r="AZ8" s="45"/>
      <c r="BA8" s="45"/>
      <c r="BB8" s="45">
        <f>データ!U6</f>
        <v>89.64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28.07</v>
      </c>
      <c r="Q10" s="45"/>
      <c r="R10" s="45"/>
      <c r="S10" s="45"/>
      <c r="T10" s="45"/>
      <c r="U10" s="45"/>
      <c r="V10" s="45"/>
      <c r="W10" s="45">
        <f>データ!Q6</f>
        <v>100</v>
      </c>
      <c r="X10" s="45"/>
      <c r="Y10" s="45"/>
      <c r="Z10" s="45"/>
      <c r="AA10" s="45"/>
      <c r="AB10" s="45"/>
      <c r="AC10" s="45"/>
      <c r="AD10" s="50">
        <f>データ!R6</f>
        <v>3348</v>
      </c>
      <c r="AE10" s="50"/>
      <c r="AF10" s="50"/>
      <c r="AG10" s="50"/>
      <c r="AH10" s="50"/>
      <c r="AI10" s="50"/>
      <c r="AJ10" s="50"/>
      <c r="AK10" s="2"/>
      <c r="AL10" s="50">
        <f>データ!V6</f>
        <v>1984</v>
      </c>
      <c r="AM10" s="50"/>
      <c r="AN10" s="50"/>
      <c r="AO10" s="50"/>
      <c r="AP10" s="50"/>
      <c r="AQ10" s="50"/>
      <c r="AR10" s="50"/>
      <c r="AS10" s="50"/>
      <c r="AT10" s="45">
        <f>データ!W6</f>
        <v>1.58</v>
      </c>
      <c r="AU10" s="45"/>
      <c r="AV10" s="45"/>
      <c r="AW10" s="45"/>
      <c r="AX10" s="45"/>
      <c r="AY10" s="45"/>
      <c r="AZ10" s="45"/>
      <c r="BA10" s="45"/>
      <c r="BB10" s="45">
        <f>データ!X6</f>
        <v>1255.7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FT7YlH7YHOmuVtH/6NSE+GuLl/TuBxfsf1vJbmv1pcKnzd6MOpk5JK80OAbqXc28uBLl9pi0d1M/1CH+Ja6eeQ==" saltValue="99lq5zmAJF+Xr7Ndj0kYN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63410</v>
      </c>
      <c r="D6" s="33">
        <f t="shared" si="3"/>
        <v>47</v>
      </c>
      <c r="E6" s="33">
        <f t="shared" si="3"/>
        <v>17</v>
      </c>
      <c r="F6" s="33">
        <f t="shared" si="3"/>
        <v>5</v>
      </c>
      <c r="G6" s="33">
        <f t="shared" si="3"/>
        <v>0</v>
      </c>
      <c r="H6" s="33" t="str">
        <f t="shared" si="3"/>
        <v>山形県　大石田町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28.07</v>
      </c>
      <c r="Q6" s="34">
        <f t="shared" si="3"/>
        <v>100</v>
      </c>
      <c r="R6" s="34">
        <f t="shared" si="3"/>
        <v>3348</v>
      </c>
      <c r="S6" s="34">
        <f t="shared" si="3"/>
        <v>7130</v>
      </c>
      <c r="T6" s="34">
        <f t="shared" si="3"/>
        <v>79.540000000000006</v>
      </c>
      <c r="U6" s="34">
        <f t="shared" si="3"/>
        <v>89.64</v>
      </c>
      <c r="V6" s="34">
        <f t="shared" si="3"/>
        <v>1984</v>
      </c>
      <c r="W6" s="34">
        <f t="shared" si="3"/>
        <v>1.58</v>
      </c>
      <c r="X6" s="34">
        <f t="shared" si="3"/>
        <v>1255.7</v>
      </c>
      <c r="Y6" s="35">
        <f>IF(Y7="",NA(),Y7)</f>
        <v>98.35</v>
      </c>
      <c r="Z6" s="35">
        <f t="shared" ref="Z6:AH6" si="4">IF(Z7="",NA(),Z7)</f>
        <v>98.51</v>
      </c>
      <c r="AA6" s="35">
        <f t="shared" si="4"/>
        <v>99.32</v>
      </c>
      <c r="AB6" s="35">
        <f t="shared" si="4"/>
        <v>99.73</v>
      </c>
      <c r="AC6" s="35">
        <f t="shared" si="4"/>
        <v>99.71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13.13</v>
      </c>
      <c r="BG6" s="34">
        <f t="shared" ref="BG6:BO6" si="7">IF(BG7="",NA(),BG7)</f>
        <v>0</v>
      </c>
      <c r="BH6" s="34">
        <f t="shared" si="7"/>
        <v>0</v>
      </c>
      <c r="BI6" s="34">
        <f t="shared" si="7"/>
        <v>0</v>
      </c>
      <c r="BJ6" s="34">
        <f t="shared" si="7"/>
        <v>0</v>
      </c>
      <c r="BK6" s="35">
        <f t="shared" si="7"/>
        <v>1044.8</v>
      </c>
      <c r="BL6" s="35">
        <f t="shared" si="7"/>
        <v>1081.8</v>
      </c>
      <c r="BM6" s="35">
        <f t="shared" si="7"/>
        <v>685.34</v>
      </c>
      <c r="BN6" s="35">
        <f t="shared" si="7"/>
        <v>684.74</v>
      </c>
      <c r="BO6" s="35">
        <f t="shared" si="7"/>
        <v>654.91999999999996</v>
      </c>
      <c r="BP6" s="34" t="str">
        <f>IF(BP7="","",IF(BP7="-","【-】","【"&amp;SUBSTITUTE(TEXT(BP7,"#,##0.00"),"-","△")&amp;"】"))</f>
        <v>【747.76】</v>
      </c>
      <c r="BQ6" s="35">
        <f>IF(BQ7="",NA(),BQ7)</f>
        <v>71.489999999999995</v>
      </c>
      <c r="BR6" s="35">
        <f t="shared" ref="BR6:BZ6" si="8">IF(BR7="",NA(),BR7)</f>
        <v>69.56</v>
      </c>
      <c r="BS6" s="35">
        <f t="shared" si="8"/>
        <v>74.67</v>
      </c>
      <c r="BT6" s="35">
        <f t="shared" si="8"/>
        <v>61.03</v>
      </c>
      <c r="BU6" s="35">
        <f t="shared" si="8"/>
        <v>59.7</v>
      </c>
      <c r="BV6" s="35">
        <f t="shared" si="8"/>
        <v>50.82</v>
      </c>
      <c r="BW6" s="35">
        <f t="shared" si="8"/>
        <v>52.19</v>
      </c>
      <c r="BX6" s="35">
        <f t="shared" si="8"/>
        <v>59.83</v>
      </c>
      <c r="BY6" s="35">
        <f t="shared" si="8"/>
        <v>65.33</v>
      </c>
      <c r="BZ6" s="35">
        <f t="shared" si="8"/>
        <v>65.39</v>
      </c>
      <c r="CA6" s="34" t="str">
        <f>IF(CA7="","",IF(CA7="-","【-】","【"&amp;SUBSTITUTE(TEXT(CA7,"#,##0.00"),"-","△")&amp;"】"))</f>
        <v>【59.51】</v>
      </c>
      <c r="CB6" s="35">
        <f>IF(CB7="",NA(),CB7)</f>
        <v>155.03</v>
      </c>
      <c r="CC6" s="35">
        <f t="shared" ref="CC6:CK6" si="9">IF(CC7="",NA(),CC7)</f>
        <v>160.76</v>
      </c>
      <c r="CD6" s="35">
        <f t="shared" si="9"/>
        <v>143.80000000000001</v>
      </c>
      <c r="CE6" s="35">
        <f t="shared" si="9"/>
        <v>170.32</v>
      </c>
      <c r="CF6" s="35">
        <f t="shared" si="9"/>
        <v>174.45</v>
      </c>
      <c r="CG6" s="35">
        <f t="shared" si="9"/>
        <v>300.52</v>
      </c>
      <c r="CH6" s="35">
        <f t="shared" si="9"/>
        <v>296.14</v>
      </c>
      <c r="CI6" s="35">
        <f t="shared" si="9"/>
        <v>246.66</v>
      </c>
      <c r="CJ6" s="35">
        <f t="shared" si="9"/>
        <v>227.43</v>
      </c>
      <c r="CK6" s="35">
        <f t="shared" si="9"/>
        <v>230.88</v>
      </c>
      <c r="CL6" s="34" t="str">
        <f>IF(CL7="","",IF(CL7="-","【-】","【"&amp;SUBSTITUTE(TEXT(CL7,"#,##0.00"),"-","△")&amp;"】"))</f>
        <v>【261.46】</v>
      </c>
      <c r="CM6" s="35">
        <f>IF(CM7="",NA(),CM7)</f>
        <v>62.82</v>
      </c>
      <c r="CN6" s="35">
        <f t="shared" ref="CN6:CV6" si="10">IF(CN7="",NA(),CN7)</f>
        <v>62.82</v>
      </c>
      <c r="CO6" s="35">
        <f t="shared" si="10"/>
        <v>65.349999999999994</v>
      </c>
      <c r="CP6" s="35">
        <f t="shared" si="10"/>
        <v>66.89</v>
      </c>
      <c r="CQ6" s="35">
        <f t="shared" si="10"/>
        <v>66.89</v>
      </c>
      <c r="CR6" s="35">
        <f t="shared" si="10"/>
        <v>53.24</v>
      </c>
      <c r="CS6" s="35">
        <f t="shared" si="10"/>
        <v>52.31</v>
      </c>
      <c r="CT6" s="35">
        <f t="shared" si="10"/>
        <v>56</v>
      </c>
      <c r="CU6" s="35">
        <f t="shared" si="10"/>
        <v>56.01</v>
      </c>
      <c r="CV6" s="35">
        <f t="shared" si="10"/>
        <v>56.72</v>
      </c>
      <c r="CW6" s="34" t="str">
        <f>IF(CW7="","",IF(CW7="-","【-】","【"&amp;SUBSTITUTE(TEXT(CW7,"#,##0.00"),"-","△")&amp;"】"))</f>
        <v>【52.23】</v>
      </c>
      <c r="CX6" s="35">
        <f>IF(CX7="",NA(),CX7)</f>
        <v>89.76</v>
      </c>
      <c r="CY6" s="35">
        <f t="shared" ref="CY6:DG6" si="11">IF(CY7="",NA(),CY7)</f>
        <v>89.44</v>
      </c>
      <c r="CZ6" s="35">
        <f t="shared" si="11"/>
        <v>90.12</v>
      </c>
      <c r="DA6" s="35">
        <f t="shared" si="11"/>
        <v>90.01</v>
      </c>
      <c r="DB6" s="35">
        <f t="shared" si="11"/>
        <v>90.98</v>
      </c>
      <c r="DC6" s="35">
        <f t="shared" si="11"/>
        <v>84.07</v>
      </c>
      <c r="DD6" s="35">
        <f t="shared" si="11"/>
        <v>84.32</v>
      </c>
      <c r="DE6" s="35">
        <f t="shared" si="11"/>
        <v>89.51</v>
      </c>
      <c r="DF6" s="35">
        <f t="shared" si="11"/>
        <v>89.77</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0.05</v>
      </c>
      <c r="EM6" s="35">
        <f t="shared" si="14"/>
        <v>0.44</v>
      </c>
      <c r="EN6" s="35">
        <f t="shared" si="14"/>
        <v>0.04</v>
      </c>
      <c r="EO6" s="34" t="str">
        <f>IF(EO7="","",IF(EO7="-","【-】","【"&amp;SUBSTITUTE(TEXT(EO7,"#,##0.00"),"-","△")&amp;"】"))</f>
        <v>【0.02】</v>
      </c>
    </row>
    <row r="7" spans="1:145" s="36" customFormat="1" x14ac:dyDescent="0.15">
      <c r="A7" s="28"/>
      <c r="B7" s="37">
        <v>2018</v>
      </c>
      <c r="C7" s="37">
        <v>63410</v>
      </c>
      <c r="D7" s="37">
        <v>47</v>
      </c>
      <c r="E7" s="37">
        <v>17</v>
      </c>
      <c r="F7" s="37">
        <v>5</v>
      </c>
      <c r="G7" s="37">
        <v>0</v>
      </c>
      <c r="H7" s="37" t="s">
        <v>98</v>
      </c>
      <c r="I7" s="37" t="s">
        <v>99</v>
      </c>
      <c r="J7" s="37" t="s">
        <v>100</v>
      </c>
      <c r="K7" s="37" t="s">
        <v>101</v>
      </c>
      <c r="L7" s="37" t="s">
        <v>102</v>
      </c>
      <c r="M7" s="37" t="s">
        <v>103</v>
      </c>
      <c r="N7" s="38" t="s">
        <v>104</v>
      </c>
      <c r="O7" s="38" t="s">
        <v>105</v>
      </c>
      <c r="P7" s="38">
        <v>28.07</v>
      </c>
      <c r="Q7" s="38">
        <v>100</v>
      </c>
      <c r="R7" s="38">
        <v>3348</v>
      </c>
      <c r="S7" s="38">
        <v>7130</v>
      </c>
      <c r="T7" s="38">
        <v>79.540000000000006</v>
      </c>
      <c r="U7" s="38">
        <v>89.64</v>
      </c>
      <c r="V7" s="38">
        <v>1984</v>
      </c>
      <c r="W7" s="38">
        <v>1.58</v>
      </c>
      <c r="X7" s="38">
        <v>1255.7</v>
      </c>
      <c r="Y7" s="38">
        <v>98.35</v>
      </c>
      <c r="Z7" s="38">
        <v>98.51</v>
      </c>
      <c r="AA7" s="38">
        <v>99.32</v>
      </c>
      <c r="AB7" s="38">
        <v>99.73</v>
      </c>
      <c r="AC7" s="38">
        <v>99.71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13.13</v>
      </c>
      <c r="BG7" s="38">
        <v>0</v>
      </c>
      <c r="BH7" s="38">
        <v>0</v>
      </c>
      <c r="BI7" s="38">
        <v>0</v>
      </c>
      <c r="BJ7" s="38">
        <v>0</v>
      </c>
      <c r="BK7" s="38">
        <v>1044.8</v>
      </c>
      <c r="BL7" s="38">
        <v>1081.8</v>
      </c>
      <c r="BM7" s="38">
        <v>685.34</v>
      </c>
      <c r="BN7" s="38">
        <v>684.74</v>
      </c>
      <c r="BO7" s="38">
        <v>654.91999999999996</v>
      </c>
      <c r="BP7" s="38">
        <v>747.76</v>
      </c>
      <c r="BQ7" s="38">
        <v>71.489999999999995</v>
      </c>
      <c r="BR7" s="38">
        <v>69.56</v>
      </c>
      <c r="BS7" s="38">
        <v>74.67</v>
      </c>
      <c r="BT7" s="38">
        <v>61.03</v>
      </c>
      <c r="BU7" s="38">
        <v>59.7</v>
      </c>
      <c r="BV7" s="38">
        <v>50.82</v>
      </c>
      <c r="BW7" s="38">
        <v>52.19</v>
      </c>
      <c r="BX7" s="38">
        <v>59.83</v>
      </c>
      <c r="BY7" s="38">
        <v>65.33</v>
      </c>
      <c r="BZ7" s="38">
        <v>65.39</v>
      </c>
      <c r="CA7" s="38">
        <v>59.51</v>
      </c>
      <c r="CB7" s="38">
        <v>155.03</v>
      </c>
      <c r="CC7" s="38">
        <v>160.76</v>
      </c>
      <c r="CD7" s="38">
        <v>143.80000000000001</v>
      </c>
      <c r="CE7" s="38">
        <v>170.32</v>
      </c>
      <c r="CF7" s="38">
        <v>174.45</v>
      </c>
      <c r="CG7" s="38">
        <v>300.52</v>
      </c>
      <c r="CH7" s="38">
        <v>296.14</v>
      </c>
      <c r="CI7" s="38">
        <v>246.66</v>
      </c>
      <c r="CJ7" s="38">
        <v>227.43</v>
      </c>
      <c r="CK7" s="38">
        <v>230.88</v>
      </c>
      <c r="CL7" s="38">
        <v>261.45999999999998</v>
      </c>
      <c r="CM7" s="38">
        <v>62.82</v>
      </c>
      <c r="CN7" s="38">
        <v>62.82</v>
      </c>
      <c r="CO7" s="38">
        <v>65.349999999999994</v>
      </c>
      <c r="CP7" s="38">
        <v>66.89</v>
      </c>
      <c r="CQ7" s="38">
        <v>66.89</v>
      </c>
      <c r="CR7" s="38">
        <v>53.24</v>
      </c>
      <c r="CS7" s="38">
        <v>52.31</v>
      </c>
      <c r="CT7" s="38">
        <v>56</v>
      </c>
      <c r="CU7" s="38">
        <v>56.01</v>
      </c>
      <c r="CV7" s="38">
        <v>56.72</v>
      </c>
      <c r="CW7" s="38">
        <v>52.23</v>
      </c>
      <c r="CX7" s="38">
        <v>89.76</v>
      </c>
      <c r="CY7" s="38">
        <v>89.44</v>
      </c>
      <c r="CZ7" s="38">
        <v>90.12</v>
      </c>
      <c r="DA7" s="38">
        <v>90.01</v>
      </c>
      <c r="DB7" s="38">
        <v>90.98</v>
      </c>
      <c r="DC7" s="38">
        <v>84.07</v>
      </c>
      <c r="DD7" s="38">
        <v>84.32</v>
      </c>
      <c r="DE7" s="38">
        <v>89.51</v>
      </c>
      <c r="DF7" s="38">
        <v>89.77</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0.05</v>
      </c>
      <c r="EM7" s="38">
        <v>0.44</v>
      </c>
      <c r="EN7" s="38">
        <v>0.04</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2020-01-27T05:51:24Z</cp:lastPrinted>
  <dcterms:created xsi:type="dcterms:W3CDTF">2019-12-05T05:16:38Z</dcterms:created>
  <dcterms:modified xsi:type="dcterms:W3CDTF">2020-01-27T05:52:14Z</dcterms:modified>
  <cp:category/>
</cp:coreProperties>
</file>