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wUXKFKruAHBhGfyphubtEAfikTyEtnufxFUIRSV6DZ/RRpFuUO12q+vjp0ud763AdmMEZy+H+xmDifbQZF9QkQ==" workbookSaltValue="ihSNZu0RnYlHAUkbFRtPEg=="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W10" i="4"/>
  <c r="P10" i="4"/>
  <c r="I10" i="4"/>
  <c r="BB8" i="4"/>
  <c r="AT8" i="4"/>
  <c r="AL8" i="4"/>
  <c r="W8" i="4"/>
  <c r="P8" i="4"/>
  <c r="I8" i="4"/>
  <c r="B6" i="4"/>
  <c r="C10" i="5" l="1"/>
  <c r="D10" i="5"/>
  <c r="E10" i="5"/>
  <c r="B10" i="5"/>
</calcChain>
</file>

<file path=xl/sharedStrings.xml><?xml version="1.0" encoding="utf-8"?>
<sst xmlns="http://schemas.openxmlformats.org/spreadsheetml/2006/main" count="228" uniqueCount="112">
  <si>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</si>
  <si>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</si>
  <si>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</si>
  <si>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</si>
  <si>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</si>
  <si>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</si>
  <si>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</si>
  <si>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</si>
  <si>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</si>
  <si>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</si>
  <si>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</si>
  <si>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</si>
  <si>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</si>
  <si>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</si>
  <si>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</si>
  <si>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</si>
  <si>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</si>
  <si>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</si>
  <si>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</si>
  <si>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</si>
  <si>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</si>
  <si>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</si>
  <si>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</si>
  <si>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</si>
  <si>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</si>
  <si>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</si>
  <si>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</si>
  <si>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</si>
  <si>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</si>
  <si>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</si>
  <si>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</si>
  <si>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</si>
  <si>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</si>
  <si>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</si>
  <si>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</si>
  <si>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</si>
  <si>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</si>
  <si>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</si>
  <si>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</si>
  <si>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</si>
  <si>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</si>
  <si>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</si>
  <si>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</si>
  <si>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</si>
  <si>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</si>
  <si>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</si>
  <si>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</si>
  <si>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</si>
  <si>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</si>
  <si>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</si>
  <si>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</si>
  <si>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</si>
  <si>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</si>
  <si>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</si>
  <si>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</si>
  <si>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</si>
  <si>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</si>
  <si>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</si>
  <si>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</si>
  <si>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</si>
  <si>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</si>
  <si>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</si>
  <si>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</si>
  <si>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</si>
  <si>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</si>
  <si>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</si>
  <si>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</si>
  <si>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</si>
  <si>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</si>
  <si>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</si>
  <si>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</si>
  <si>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</si>
  <si>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</si>
  <si>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</si>
  <si>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</si>
  <si>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</si>
  <si>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</si>
  <si>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</si>
  <si>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</si>
  <si>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</si>
  <si>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</si>
  <si>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</si>
  <si>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</si>
  <si>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</si>
  <si>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</si>
  <si>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</si>
  <si>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</si>
  <si>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</si>
  <si>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</si>
  <si>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</si>
  <si>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</si>
  <si>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</si>
  <si>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</si>
  <si>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</si>
  <si>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</si>
  <si>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</si>
  <si>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川西町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</si>
  <si>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</si>
  <si>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</si>
  <si>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</si>
  <si>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</si>
  <si>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</si>
  <si>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</si>
  <si>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</si>
  <si>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</si>
  <si>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</si>
  <si>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</si>
  <si>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</si>
  <si>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</si>
  <si>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処理場の機器類が耐用年数を迎えている状況であることから、順次機器の更新を行っている。
　管渠については、約２０年程度で耐用年数には達していないため、今後更新計画を策定していく。</t>
    <phoneticPr fontId="4"/>
  </si>
  <si>
    <t>　施設の老朽化が進んでいることから、計画的かつ効率的な施設修繕の実施に努めていく。　
　また、厳しい経営状況であるため、農業集落排水使用料の改定も視野に入れ、維持管理費の削減、接続世帯の更なる増加及び収納体制の強化による滞納額の減少に努め、農業集落排水事業経営の安定化を図る。</t>
    <phoneticPr fontId="4"/>
  </si>
  <si>
    <t>　年々人口が減少しているなか、接続率については頭打ちの状況である。
　企業債残高対事業規模比率については一般会計負担額が地方債現在高と同等となっているため、当該値が0.00となっているが、今後機器の更新等に伴い地方債残高が増加することも想定される。
　農業集落排水使用料の未収金については、税務会計課と連携を密にし、滞納額の減少に努めている。
　平成２１年６月分より平均１２．９％の料金改定を行い、料金水準は平均値を上回っている。
　令和３年度をピークに、建設改良地方債の償還額が年々増大するため、料金収入や資本費平準化債だけでは費用を賄うことができず、一般会計に頼らざるを得ない状況である。</t>
    <rPh sb="35" eb="37">
      <t>キギョウ</t>
    </rPh>
    <rPh sb="37" eb="38">
      <t>サイ</t>
    </rPh>
    <rPh sb="38" eb="40">
      <t>ザンダカ</t>
    </rPh>
    <rPh sb="40" eb="41">
      <t>タイ</t>
    </rPh>
    <rPh sb="41" eb="43">
      <t>ジギョウ</t>
    </rPh>
    <rPh sb="43" eb="45">
      <t>キボ</t>
    </rPh>
    <rPh sb="45" eb="47">
      <t>ヒリツ</t>
    </rPh>
    <rPh sb="52" eb="54">
      <t>イッパン</t>
    </rPh>
    <rPh sb="54" eb="56">
      <t>カイケイ</t>
    </rPh>
    <rPh sb="56" eb="58">
      <t>フタン</t>
    </rPh>
    <rPh sb="58" eb="59">
      <t>ガク</t>
    </rPh>
    <rPh sb="60" eb="63">
      <t>チホウサイ</t>
    </rPh>
    <rPh sb="63" eb="65">
      <t>ゲンザイ</t>
    </rPh>
    <rPh sb="65" eb="66">
      <t>ダカ</t>
    </rPh>
    <rPh sb="67" eb="69">
      <t>ドウトウ</t>
    </rPh>
    <rPh sb="78" eb="80">
      <t>トウガイ</t>
    </rPh>
    <rPh sb="80" eb="81">
      <t>アタイ</t>
    </rPh>
    <rPh sb="94" eb="96">
      <t>コンゴ</t>
    </rPh>
    <rPh sb="96" eb="98">
      <t>キキ</t>
    </rPh>
    <rPh sb="99" eb="101">
      <t>コウシン</t>
    </rPh>
    <rPh sb="101" eb="102">
      <t>トウ</t>
    </rPh>
    <rPh sb="103" eb="104">
      <t>トモナ</t>
    </rPh>
    <rPh sb="105" eb="108">
      <t>チホウサイ</t>
    </rPh>
    <rPh sb="108" eb="110">
      <t>ザンダカ</t>
    </rPh>
    <rPh sb="111" eb="113">
      <t>ゾウカ</t>
    </rPh>
    <rPh sb="118" eb="120">
      <t>ソウテイ</t>
    </rPh>
    <rPh sb="217" eb="219">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</si>
</sst>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065-4B11-8B76-633E79F89EFD}"/>
            </c:ext>
          </c:extLst>
        </c:ser>
        <c:dLbls>
          <c:showLegendKey val="0"/>
          <c:showVal val="0"/>
          <c:showCatName val="0"/>
          <c:showSerName val="0"/>
          <c:showPercent val="0"/>
          <c:showBubbleSize val="0"/>
        </c:dLbls>
        <c:gapWidth val="150"/>
        <c:axId val="139041792"/>
        <c:axId val="140252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0.01</c:v>
                </c:pt>
                <c:pt idx="2">
                  <c:v>2.0499999999999998</c:v>
                </c:pt>
                <c:pt idx="3">
                  <c:v>0.01</c:v>
                </c:pt>
                <c:pt idx="4">
                  <c:v>0.01</c:v>
                </c:pt>
              </c:numCache>
            </c:numRef>
          </c:val>
          <c:smooth val="0"/>
          <c:extLst xmlns:c16r2="http://schemas.microsoft.com/office/drawing/2015/06/chart">
            <c:ext xmlns:c16="http://schemas.microsoft.com/office/drawing/2014/chart" uri="{C3380CC4-5D6E-409C-BE32-E72D297353CC}">
              <c16:uniqueId val="{00000001-7065-4B11-8B76-633E79F89EFD}"/>
            </c:ext>
          </c:extLst>
        </c:ser>
        <c:dLbls>
          <c:showLegendKey val="0"/>
          <c:showVal val="0"/>
          <c:showCatName val="0"/>
          <c:showSerName val="0"/>
          <c:showPercent val="0"/>
          <c:showBubbleSize val="0"/>
        </c:dLbls>
        <c:marker val="1"/>
        <c:smooth val="0"/>
        <c:axId val="139041792"/>
        <c:axId val="140252288"/>
      </c:lineChart>
      <c:dateAx>
        <c:axId val="139041792"/>
        <c:scaling>
          <c:orientation val="minMax"/>
        </c:scaling>
        <c:delete val="1"/>
        <c:axPos val="b"/>
        <c:numFmt formatCode="ge" sourceLinked="1"/>
        <c:majorTickMark val="none"/>
        <c:minorTickMark val="none"/>
        <c:tickLblPos val="none"/>
        <c:crossAx val="140252288"/>
        <c:crosses val="autoZero"/>
        <c:auto val="1"/>
        <c:lblOffset val="100"/>
        <c:baseTimeUnit val="years"/>
      </c:dateAx>
      <c:valAx>
        <c:axId val="140252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041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45.55</c:v>
                </c:pt>
                <c:pt idx="1">
                  <c:v>45.12</c:v>
                </c:pt>
                <c:pt idx="2">
                  <c:v>45.12</c:v>
                </c:pt>
                <c:pt idx="3">
                  <c:v>45.12</c:v>
                </c:pt>
                <c:pt idx="4">
                  <c:v>42.95</c:v>
                </c:pt>
              </c:numCache>
            </c:numRef>
          </c:val>
          <c:extLst xmlns:c16r2="http://schemas.microsoft.com/office/drawing/2015/06/chart">
            <c:ext xmlns:c16="http://schemas.microsoft.com/office/drawing/2014/chart" uri="{C3380CC4-5D6E-409C-BE32-E72D297353CC}">
              <c16:uniqueId val="{00000000-3CB3-4166-BD67-2B45ED20ACEA}"/>
            </c:ext>
          </c:extLst>
        </c:ser>
        <c:dLbls>
          <c:showLegendKey val="0"/>
          <c:showVal val="0"/>
          <c:showCatName val="0"/>
          <c:showSerName val="0"/>
          <c:showPercent val="0"/>
          <c:showBubbleSize val="0"/>
        </c:dLbls>
        <c:gapWidth val="150"/>
        <c:axId val="142609408"/>
        <c:axId val="1426320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53.24</c:v>
                </c:pt>
                <c:pt idx="1">
                  <c:v>52.31</c:v>
                </c:pt>
                <c:pt idx="2">
                  <c:v>60.65</c:v>
                </c:pt>
                <c:pt idx="3">
                  <c:v>51.75</c:v>
                </c:pt>
                <c:pt idx="4">
                  <c:v>50.68</c:v>
                </c:pt>
              </c:numCache>
            </c:numRef>
          </c:val>
          <c:smooth val="0"/>
          <c:extLst xmlns:c16r2="http://schemas.microsoft.com/office/drawing/2015/06/chart">
            <c:ext xmlns:c16="http://schemas.microsoft.com/office/drawing/2014/chart" uri="{C3380CC4-5D6E-409C-BE32-E72D297353CC}">
              <c16:uniqueId val="{00000001-3CB3-4166-BD67-2B45ED20ACEA}"/>
            </c:ext>
          </c:extLst>
        </c:ser>
        <c:dLbls>
          <c:showLegendKey val="0"/>
          <c:showVal val="0"/>
          <c:showCatName val="0"/>
          <c:showSerName val="0"/>
          <c:showPercent val="0"/>
          <c:showBubbleSize val="0"/>
        </c:dLbls>
        <c:marker val="1"/>
        <c:smooth val="0"/>
        <c:axId val="142609408"/>
        <c:axId val="142632064"/>
      </c:lineChart>
      <c:dateAx>
        <c:axId val="142609408"/>
        <c:scaling>
          <c:orientation val="minMax"/>
        </c:scaling>
        <c:delete val="1"/>
        <c:axPos val="b"/>
        <c:numFmt formatCode="ge" sourceLinked="1"/>
        <c:majorTickMark val="none"/>
        <c:minorTickMark val="none"/>
        <c:tickLblPos val="none"/>
        <c:crossAx val="142632064"/>
        <c:crosses val="autoZero"/>
        <c:auto val="1"/>
        <c:lblOffset val="100"/>
        <c:baseTimeUnit val="years"/>
      </c:dateAx>
      <c:valAx>
        <c:axId val="142632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2609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85.63</c:v>
                </c:pt>
                <c:pt idx="1">
                  <c:v>86.46</c:v>
                </c:pt>
                <c:pt idx="2">
                  <c:v>90.18</c:v>
                </c:pt>
                <c:pt idx="3">
                  <c:v>90.78</c:v>
                </c:pt>
                <c:pt idx="4">
                  <c:v>92.36</c:v>
                </c:pt>
              </c:numCache>
            </c:numRef>
          </c:val>
          <c:extLst xmlns:c16r2="http://schemas.microsoft.com/office/drawing/2015/06/chart">
            <c:ext xmlns:c16="http://schemas.microsoft.com/office/drawing/2014/chart" uri="{C3380CC4-5D6E-409C-BE32-E72D297353CC}">
              <c16:uniqueId val="{00000000-781D-42BD-9BD9-D141FAE650D7}"/>
            </c:ext>
          </c:extLst>
        </c:ser>
        <c:dLbls>
          <c:showLegendKey val="0"/>
          <c:showVal val="0"/>
          <c:showCatName val="0"/>
          <c:showSerName val="0"/>
          <c:showPercent val="0"/>
          <c:showBubbleSize val="0"/>
        </c:dLbls>
        <c:gapWidth val="150"/>
        <c:axId val="142671232"/>
        <c:axId val="142673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84.07</c:v>
                </c:pt>
                <c:pt idx="1">
                  <c:v>84.32</c:v>
                </c:pt>
                <c:pt idx="2">
                  <c:v>84.58</c:v>
                </c:pt>
                <c:pt idx="3">
                  <c:v>84.84</c:v>
                </c:pt>
                <c:pt idx="4">
                  <c:v>84.86</c:v>
                </c:pt>
              </c:numCache>
            </c:numRef>
          </c:val>
          <c:smooth val="0"/>
          <c:extLst xmlns:c16r2="http://schemas.microsoft.com/office/drawing/2015/06/chart">
            <c:ext xmlns:c16="http://schemas.microsoft.com/office/drawing/2014/chart" uri="{C3380CC4-5D6E-409C-BE32-E72D297353CC}">
              <c16:uniqueId val="{00000001-781D-42BD-9BD9-D141FAE650D7}"/>
            </c:ext>
          </c:extLst>
        </c:ser>
        <c:dLbls>
          <c:showLegendKey val="0"/>
          <c:showVal val="0"/>
          <c:showCatName val="0"/>
          <c:showSerName val="0"/>
          <c:showPercent val="0"/>
          <c:showBubbleSize val="0"/>
        </c:dLbls>
        <c:marker val="1"/>
        <c:smooth val="0"/>
        <c:axId val="142671232"/>
        <c:axId val="142673408"/>
      </c:lineChart>
      <c:dateAx>
        <c:axId val="142671232"/>
        <c:scaling>
          <c:orientation val="minMax"/>
        </c:scaling>
        <c:delete val="1"/>
        <c:axPos val="b"/>
        <c:numFmt formatCode="ge" sourceLinked="1"/>
        <c:majorTickMark val="none"/>
        <c:minorTickMark val="none"/>
        <c:tickLblPos val="none"/>
        <c:crossAx val="142673408"/>
        <c:crosses val="autoZero"/>
        <c:auto val="1"/>
        <c:lblOffset val="100"/>
        <c:baseTimeUnit val="years"/>
      </c:dateAx>
      <c:valAx>
        <c:axId val="142673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2671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55.18</c:v>
                </c:pt>
                <c:pt idx="1">
                  <c:v>53.48</c:v>
                </c:pt>
                <c:pt idx="2">
                  <c:v>52.06</c:v>
                </c:pt>
                <c:pt idx="3">
                  <c:v>72.34</c:v>
                </c:pt>
                <c:pt idx="4">
                  <c:v>68.12</c:v>
                </c:pt>
              </c:numCache>
            </c:numRef>
          </c:val>
          <c:extLst xmlns:c16r2="http://schemas.microsoft.com/office/drawing/2015/06/chart">
            <c:ext xmlns:c16="http://schemas.microsoft.com/office/drawing/2014/chart" uri="{C3380CC4-5D6E-409C-BE32-E72D297353CC}">
              <c16:uniqueId val="{00000000-E51E-4042-9E6E-BB5227D7635D}"/>
            </c:ext>
          </c:extLst>
        </c:ser>
        <c:dLbls>
          <c:showLegendKey val="0"/>
          <c:showVal val="0"/>
          <c:showCatName val="0"/>
          <c:showSerName val="0"/>
          <c:showPercent val="0"/>
          <c:showBubbleSize val="0"/>
        </c:dLbls>
        <c:gapWidth val="150"/>
        <c:axId val="140668288"/>
        <c:axId val="14068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51E-4042-9E6E-BB5227D7635D}"/>
            </c:ext>
          </c:extLst>
        </c:ser>
        <c:dLbls>
          <c:showLegendKey val="0"/>
          <c:showVal val="0"/>
          <c:showCatName val="0"/>
          <c:showSerName val="0"/>
          <c:showPercent val="0"/>
          <c:showBubbleSize val="0"/>
        </c:dLbls>
        <c:marker val="1"/>
        <c:smooth val="0"/>
        <c:axId val="140668288"/>
        <c:axId val="140682752"/>
      </c:lineChart>
      <c:dateAx>
        <c:axId val="140668288"/>
        <c:scaling>
          <c:orientation val="minMax"/>
        </c:scaling>
        <c:delete val="1"/>
        <c:axPos val="b"/>
        <c:numFmt formatCode="ge" sourceLinked="1"/>
        <c:majorTickMark val="none"/>
        <c:minorTickMark val="none"/>
        <c:tickLblPos val="none"/>
        <c:crossAx val="140682752"/>
        <c:crosses val="autoZero"/>
        <c:auto val="1"/>
        <c:lblOffset val="100"/>
        <c:baseTimeUnit val="years"/>
      </c:dateAx>
      <c:valAx>
        <c:axId val="140682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066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C5E-41F2-A4F4-023B8CBF2CE1}"/>
            </c:ext>
          </c:extLst>
        </c:ser>
        <c:dLbls>
          <c:showLegendKey val="0"/>
          <c:showVal val="0"/>
          <c:showCatName val="0"/>
          <c:showSerName val="0"/>
          <c:showPercent val="0"/>
          <c:showBubbleSize val="0"/>
        </c:dLbls>
        <c:gapWidth val="150"/>
        <c:axId val="141365248"/>
        <c:axId val="141367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C5E-41F2-A4F4-023B8CBF2CE1}"/>
            </c:ext>
          </c:extLst>
        </c:ser>
        <c:dLbls>
          <c:showLegendKey val="0"/>
          <c:showVal val="0"/>
          <c:showCatName val="0"/>
          <c:showSerName val="0"/>
          <c:showPercent val="0"/>
          <c:showBubbleSize val="0"/>
        </c:dLbls>
        <c:marker val="1"/>
        <c:smooth val="0"/>
        <c:axId val="141365248"/>
        <c:axId val="141367168"/>
      </c:lineChart>
      <c:dateAx>
        <c:axId val="141365248"/>
        <c:scaling>
          <c:orientation val="minMax"/>
        </c:scaling>
        <c:delete val="1"/>
        <c:axPos val="b"/>
        <c:numFmt formatCode="ge" sourceLinked="1"/>
        <c:majorTickMark val="none"/>
        <c:minorTickMark val="none"/>
        <c:tickLblPos val="none"/>
        <c:crossAx val="141367168"/>
        <c:crosses val="autoZero"/>
        <c:auto val="1"/>
        <c:lblOffset val="100"/>
        <c:baseTimeUnit val="years"/>
      </c:dateAx>
      <c:valAx>
        <c:axId val="141367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1365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B4B-4488-9C3C-CFAEB5000D5D}"/>
            </c:ext>
          </c:extLst>
        </c:ser>
        <c:dLbls>
          <c:showLegendKey val="0"/>
          <c:showVal val="0"/>
          <c:showCatName val="0"/>
          <c:showSerName val="0"/>
          <c:showPercent val="0"/>
          <c:showBubbleSize val="0"/>
        </c:dLbls>
        <c:gapWidth val="150"/>
        <c:axId val="141402496"/>
        <c:axId val="141404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B4B-4488-9C3C-CFAEB5000D5D}"/>
            </c:ext>
          </c:extLst>
        </c:ser>
        <c:dLbls>
          <c:showLegendKey val="0"/>
          <c:showVal val="0"/>
          <c:showCatName val="0"/>
          <c:showSerName val="0"/>
          <c:showPercent val="0"/>
          <c:showBubbleSize val="0"/>
        </c:dLbls>
        <c:marker val="1"/>
        <c:smooth val="0"/>
        <c:axId val="141402496"/>
        <c:axId val="141404416"/>
      </c:lineChart>
      <c:dateAx>
        <c:axId val="141402496"/>
        <c:scaling>
          <c:orientation val="minMax"/>
        </c:scaling>
        <c:delete val="1"/>
        <c:axPos val="b"/>
        <c:numFmt formatCode="ge" sourceLinked="1"/>
        <c:majorTickMark val="none"/>
        <c:minorTickMark val="none"/>
        <c:tickLblPos val="none"/>
        <c:crossAx val="141404416"/>
        <c:crosses val="autoZero"/>
        <c:auto val="1"/>
        <c:lblOffset val="100"/>
        <c:baseTimeUnit val="years"/>
      </c:dateAx>
      <c:valAx>
        <c:axId val="141404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1402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9D4-4E56-956B-7D007A625581}"/>
            </c:ext>
          </c:extLst>
        </c:ser>
        <c:dLbls>
          <c:showLegendKey val="0"/>
          <c:showVal val="0"/>
          <c:showCatName val="0"/>
          <c:showSerName val="0"/>
          <c:showPercent val="0"/>
          <c:showBubbleSize val="0"/>
        </c:dLbls>
        <c:gapWidth val="150"/>
        <c:axId val="142424704"/>
        <c:axId val="142430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9D4-4E56-956B-7D007A625581}"/>
            </c:ext>
          </c:extLst>
        </c:ser>
        <c:dLbls>
          <c:showLegendKey val="0"/>
          <c:showVal val="0"/>
          <c:showCatName val="0"/>
          <c:showSerName val="0"/>
          <c:showPercent val="0"/>
          <c:showBubbleSize val="0"/>
        </c:dLbls>
        <c:marker val="1"/>
        <c:smooth val="0"/>
        <c:axId val="142424704"/>
        <c:axId val="142430976"/>
      </c:lineChart>
      <c:dateAx>
        <c:axId val="142424704"/>
        <c:scaling>
          <c:orientation val="minMax"/>
        </c:scaling>
        <c:delete val="1"/>
        <c:axPos val="b"/>
        <c:numFmt formatCode="ge" sourceLinked="1"/>
        <c:majorTickMark val="none"/>
        <c:minorTickMark val="none"/>
        <c:tickLblPos val="none"/>
        <c:crossAx val="142430976"/>
        <c:crosses val="autoZero"/>
        <c:auto val="1"/>
        <c:lblOffset val="100"/>
        <c:baseTimeUnit val="years"/>
      </c:dateAx>
      <c:valAx>
        <c:axId val="142430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2424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0BC-43D8-A43B-3730BF188BCA}"/>
            </c:ext>
          </c:extLst>
        </c:ser>
        <c:dLbls>
          <c:showLegendKey val="0"/>
          <c:showVal val="0"/>
          <c:showCatName val="0"/>
          <c:showSerName val="0"/>
          <c:showPercent val="0"/>
          <c:showBubbleSize val="0"/>
        </c:dLbls>
        <c:gapWidth val="150"/>
        <c:axId val="142458240"/>
        <c:axId val="142476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0BC-43D8-A43B-3730BF188BCA}"/>
            </c:ext>
          </c:extLst>
        </c:ser>
        <c:dLbls>
          <c:showLegendKey val="0"/>
          <c:showVal val="0"/>
          <c:showCatName val="0"/>
          <c:showSerName val="0"/>
          <c:showPercent val="0"/>
          <c:showBubbleSize val="0"/>
        </c:dLbls>
        <c:marker val="1"/>
        <c:smooth val="0"/>
        <c:axId val="142458240"/>
        <c:axId val="142476800"/>
      </c:lineChart>
      <c:dateAx>
        <c:axId val="142458240"/>
        <c:scaling>
          <c:orientation val="minMax"/>
        </c:scaling>
        <c:delete val="1"/>
        <c:axPos val="b"/>
        <c:numFmt formatCode="ge" sourceLinked="1"/>
        <c:majorTickMark val="none"/>
        <c:minorTickMark val="none"/>
        <c:tickLblPos val="none"/>
        <c:crossAx val="142476800"/>
        <c:crosses val="autoZero"/>
        <c:auto val="1"/>
        <c:lblOffset val="100"/>
        <c:baseTimeUnit val="years"/>
      </c:dateAx>
      <c:valAx>
        <c:axId val="142476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2458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2652.83</c:v>
                </c:pt>
                <c:pt idx="1">
                  <c:v>2511.86</c:v>
                </c:pt>
                <c:pt idx="2">
                  <c:v>2184.6999999999998</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4A15-49A6-974F-6FB2F158F485}"/>
            </c:ext>
          </c:extLst>
        </c:ser>
        <c:dLbls>
          <c:showLegendKey val="0"/>
          <c:showVal val="0"/>
          <c:showCatName val="0"/>
          <c:showSerName val="0"/>
          <c:showPercent val="0"/>
          <c:showBubbleSize val="0"/>
        </c:dLbls>
        <c:gapWidth val="150"/>
        <c:axId val="142520320"/>
        <c:axId val="142522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1044.8</c:v>
                </c:pt>
                <c:pt idx="1">
                  <c:v>1081.8</c:v>
                </c:pt>
                <c:pt idx="2">
                  <c:v>974.93</c:v>
                </c:pt>
                <c:pt idx="3">
                  <c:v>855.8</c:v>
                </c:pt>
                <c:pt idx="4">
                  <c:v>789.46</c:v>
                </c:pt>
              </c:numCache>
            </c:numRef>
          </c:val>
          <c:smooth val="0"/>
          <c:extLst xmlns:c16r2="http://schemas.microsoft.com/office/drawing/2015/06/chart">
            <c:ext xmlns:c16="http://schemas.microsoft.com/office/drawing/2014/chart" uri="{C3380CC4-5D6E-409C-BE32-E72D297353CC}">
              <c16:uniqueId val="{00000001-4A15-49A6-974F-6FB2F158F485}"/>
            </c:ext>
          </c:extLst>
        </c:ser>
        <c:dLbls>
          <c:showLegendKey val="0"/>
          <c:showVal val="0"/>
          <c:showCatName val="0"/>
          <c:showSerName val="0"/>
          <c:showPercent val="0"/>
          <c:showBubbleSize val="0"/>
        </c:dLbls>
        <c:marker val="1"/>
        <c:smooth val="0"/>
        <c:axId val="142520320"/>
        <c:axId val="142522240"/>
      </c:lineChart>
      <c:dateAx>
        <c:axId val="142520320"/>
        <c:scaling>
          <c:orientation val="minMax"/>
        </c:scaling>
        <c:delete val="1"/>
        <c:axPos val="b"/>
        <c:numFmt formatCode="ge" sourceLinked="1"/>
        <c:majorTickMark val="none"/>
        <c:minorTickMark val="none"/>
        <c:tickLblPos val="none"/>
        <c:crossAx val="142522240"/>
        <c:crosses val="autoZero"/>
        <c:auto val="1"/>
        <c:lblOffset val="100"/>
        <c:baseTimeUnit val="years"/>
      </c:dateAx>
      <c:valAx>
        <c:axId val="142522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2520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45.9</c:v>
                </c:pt>
                <c:pt idx="1">
                  <c:v>42.65</c:v>
                </c:pt>
                <c:pt idx="2">
                  <c:v>38.75</c:v>
                </c:pt>
                <c:pt idx="3">
                  <c:v>92.47</c:v>
                </c:pt>
                <c:pt idx="4">
                  <c:v>65.23</c:v>
                </c:pt>
              </c:numCache>
            </c:numRef>
          </c:val>
          <c:extLst xmlns:c16r2="http://schemas.microsoft.com/office/drawing/2015/06/chart">
            <c:ext xmlns:c16="http://schemas.microsoft.com/office/drawing/2014/chart" uri="{C3380CC4-5D6E-409C-BE32-E72D297353CC}">
              <c16:uniqueId val="{00000000-6E38-4A1D-B525-D0BF05F83EDA}"/>
            </c:ext>
          </c:extLst>
        </c:ser>
        <c:dLbls>
          <c:showLegendKey val="0"/>
          <c:showVal val="0"/>
          <c:showCatName val="0"/>
          <c:showSerName val="0"/>
          <c:showPercent val="0"/>
          <c:showBubbleSize val="0"/>
        </c:dLbls>
        <c:gapWidth val="150"/>
        <c:axId val="142885248"/>
        <c:axId val="1428871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50.82</c:v>
                </c:pt>
                <c:pt idx="1">
                  <c:v>52.19</c:v>
                </c:pt>
                <c:pt idx="2">
                  <c:v>55.32</c:v>
                </c:pt>
                <c:pt idx="3">
                  <c:v>59.8</c:v>
                </c:pt>
                <c:pt idx="4">
                  <c:v>57.77</c:v>
                </c:pt>
              </c:numCache>
            </c:numRef>
          </c:val>
          <c:smooth val="0"/>
          <c:extLst xmlns:c16r2="http://schemas.microsoft.com/office/drawing/2015/06/chart">
            <c:ext xmlns:c16="http://schemas.microsoft.com/office/drawing/2014/chart" uri="{C3380CC4-5D6E-409C-BE32-E72D297353CC}">
              <c16:uniqueId val="{00000001-6E38-4A1D-B525-D0BF05F83EDA}"/>
            </c:ext>
          </c:extLst>
        </c:ser>
        <c:dLbls>
          <c:showLegendKey val="0"/>
          <c:showVal val="0"/>
          <c:showCatName val="0"/>
          <c:showSerName val="0"/>
          <c:showPercent val="0"/>
          <c:showBubbleSize val="0"/>
        </c:dLbls>
        <c:marker val="1"/>
        <c:smooth val="0"/>
        <c:axId val="142885248"/>
        <c:axId val="142887168"/>
      </c:lineChart>
      <c:dateAx>
        <c:axId val="142885248"/>
        <c:scaling>
          <c:orientation val="minMax"/>
        </c:scaling>
        <c:delete val="1"/>
        <c:axPos val="b"/>
        <c:numFmt formatCode="ge" sourceLinked="1"/>
        <c:majorTickMark val="none"/>
        <c:minorTickMark val="none"/>
        <c:tickLblPos val="none"/>
        <c:crossAx val="142887168"/>
        <c:crosses val="autoZero"/>
        <c:auto val="1"/>
        <c:lblOffset val="100"/>
        <c:baseTimeUnit val="years"/>
      </c:dateAx>
      <c:valAx>
        <c:axId val="142887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2885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434.79</c:v>
                </c:pt>
                <c:pt idx="1">
                  <c:v>456.96</c:v>
                </c:pt>
                <c:pt idx="2">
                  <c:v>502.2</c:v>
                </c:pt>
                <c:pt idx="3">
                  <c:v>208.75</c:v>
                </c:pt>
                <c:pt idx="4">
                  <c:v>307.04000000000002</c:v>
                </c:pt>
              </c:numCache>
            </c:numRef>
          </c:val>
          <c:extLst xmlns:c16r2="http://schemas.microsoft.com/office/drawing/2015/06/chart">
            <c:ext xmlns:c16="http://schemas.microsoft.com/office/drawing/2014/chart" uri="{C3380CC4-5D6E-409C-BE32-E72D297353CC}">
              <c16:uniqueId val="{00000000-8CF9-4736-8BC5-F3193FA1009B}"/>
            </c:ext>
          </c:extLst>
        </c:ser>
        <c:dLbls>
          <c:showLegendKey val="0"/>
          <c:showVal val="0"/>
          <c:showCatName val="0"/>
          <c:showSerName val="0"/>
          <c:showPercent val="0"/>
          <c:showBubbleSize val="0"/>
        </c:dLbls>
        <c:gapWidth val="150"/>
        <c:axId val="142918400"/>
        <c:axId val="142920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300.52</c:v>
                </c:pt>
                <c:pt idx="1">
                  <c:v>296.14</c:v>
                </c:pt>
                <c:pt idx="2">
                  <c:v>283.17</c:v>
                </c:pt>
                <c:pt idx="3">
                  <c:v>263.76</c:v>
                </c:pt>
                <c:pt idx="4">
                  <c:v>274.35000000000002</c:v>
                </c:pt>
              </c:numCache>
            </c:numRef>
          </c:val>
          <c:smooth val="0"/>
          <c:extLst xmlns:c16r2="http://schemas.microsoft.com/office/drawing/2015/06/chart">
            <c:ext xmlns:c16="http://schemas.microsoft.com/office/drawing/2014/chart" uri="{C3380CC4-5D6E-409C-BE32-E72D297353CC}">
              <c16:uniqueId val="{00000001-8CF9-4736-8BC5-F3193FA1009B}"/>
            </c:ext>
          </c:extLst>
        </c:ser>
        <c:dLbls>
          <c:showLegendKey val="0"/>
          <c:showVal val="0"/>
          <c:showCatName val="0"/>
          <c:showSerName val="0"/>
          <c:showPercent val="0"/>
          <c:showBubbleSize val="0"/>
        </c:dLbls>
        <c:marker val="1"/>
        <c:smooth val="0"/>
        <c:axId val="142918400"/>
        <c:axId val="142920320"/>
      </c:lineChart>
      <c:dateAx>
        <c:axId val="142918400"/>
        <c:scaling>
          <c:orientation val="minMax"/>
        </c:scaling>
        <c:delete val="1"/>
        <c:axPos val="b"/>
        <c:numFmt formatCode="ge" sourceLinked="1"/>
        <c:majorTickMark val="none"/>
        <c:minorTickMark val="none"/>
        <c:tickLblPos val="none"/>
        <c:crossAx val="142920320"/>
        <c:crosses val="autoZero"/>
        <c:auto val="1"/>
        <c:lblOffset val="100"/>
        <c:baseTimeUnit val="years"/>
      </c:dateAx>
      <c:valAx>
        <c:axId val="142920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2918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S1" zoomScale="70" zoomScaleNormal="7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川西町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F2</v>
      </c>
      <c r="X8" s="48"/>
      <c r="Y8" s="48"/>
      <c r="Z8" s="48"/>
      <c r="AA8" s="48"/>
      <c r="AB8" s="48"/>
      <c r="AC8" s="48"/>
      <c r="AD8" s="49" t="str">
        <f>データ!$M$6</f>
        <v>非設置</v>
      </c>
      <c r="AE8" s="49"/>
      <c r="AF8" s="49"/>
      <c r="AG8" s="49"/>
      <c r="AH8" s="49"/>
      <c r="AI8" s="49"/>
      <c r="AJ8" s="49"/>
      <c r="AK8" s="3"/>
      <c r="AL8" s="50">
        <f>データ!S6</f>
        <v>15184</v>
      </c>
      <c r="AM8" s="50"/>
      <c r="AN8" s="50"/>
      <c r="AO8" s="50"/>
      <c r="AP8" s="50"/>
      <c r="AQ8" s="50"/>
      <c r="AR8" s="50"/>
      <c r="AS8" s="50"/>
      <c r="AT8" s="45">
        <f>データ!T6</f>
        <v>166.6</v>
      </c>
      <c r="AU8" s="45"/>
      <c r="AV8" s="45"/>
      <c r="AW8" s="45"/>
      <c r="AX8" s="45"/>
      <c r="AY8" s="45"/>
      <c r="AZ8" s="45"/>
      <c r="BA8" s="45"/>
      <c r="BB8" s="45">
        <f>データ!U6</f>
        <v>91.14</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6.23</v>
      </c>
      <c r="Q10" s="45"/>
      <c r="R10" s="45"/>
      <c r="S10" s="45"/>
      <c r="T10" s="45"/>
      <c r="U10" s="45"/>
      <c r="V10" s="45"/>
      <c r="W10" s="45">
        <f>データ!Q6</f>
        <v>90.91</v>
      </c>
      <c r="X10" s="45"/>
      <c r="Y10" s="45"/>
      <c r="Z10" s="45"/>
      <c r="AA10" s="45"/>
      <c r="AB10" s="45"/>
      <c r="AC10" s="45"/>
      <c r="AD10" s="50">
        <f>データ!R6</f>
        <v>3780</v>
      </c>
      <c r="AE10" s="50"/>
      <c r="AF10" s="50"/>
      <c r="AG10" s="50"/>
      <c r="AH10" s="50"/>
      <c r="AI10" s="50"/>
      <c r="AJ10" s="50"/>
      <c r="AK10" s="2"/>
      <c r="AL10" s="50">
        <f>データ!V6</f>
        <v>942</v>
      </c>
      <c r="AM10" s="50"/>
      <c r="AN10" s="50"/>
      <c r="AO10" s="50"/>
      <c r="AP10" s="50"/>
      <c r="AQ10" s="50"/>
      <c r="AR10" s="50"/>
      <c r="AS10" s="50"/>
      <c r="AT10" s="45">
        <f>データ!W6</f>
        <v>0.98</v>
      </c>
      <c r="AU10" s="45"/>
      <c r="AV10" s="45"/>
      <c r="AW10" s="45"/>
      <c r="AX10" s="45"/>
      <c r="AY10" s="45"/>
      <c r="AZ10" s="45"/>
      <c r="BA10" s="45"/>
      <c r="BB10" s="45">
        <f>データ!X6</f>
        <v>961.22</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111</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109</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110</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【747.76】</v>
      </c>
      <c r="I86" s="26" t="str">
        <f>データ!CA6</f>
        <v>【59.51】</v>
      </c>
      <c r="J86" s="26" t="str">
        <f>データ!CL6</f>
        <v>【261.46】</v>
      </c>
      <c r="K86" s="26" t="str">
        <f>データ!CW6</f>
        <v>【52.23】</v>
      </c>
      <c r="L86" s="26" t="str">
        <f>データ!DH6</f>
        <v>【85.82】</v>
      </c>
      <c r="M86" s="26" t="s">
        <v>43</v>
      </c>
      <c r="N86" s="26" t="s">
        <v>43</v>
      </c>
      <c r="O86" s="26" t="str">
        <f>データ!EO6</f>
        <v>【0.02】</v>
      </c>
    </row>
  </sheetData>
  <sheetProtection algorithmName="SHA-512" hashValue="tvhWJ/o9AnLNGW/aWP8f6ctpxx8ji40QRyk+uq2Kf7HHrdf/t1q9lBd6wEDomIt4ZiysmcKAnY2HAmVytyBr1g==" saltValue="/Msvf4hdUCM+2eDnw2g3/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6" t="s">
        <v>53</v>
      </c>
      <c r="I3" s="77"/>
      <c r="J3" s="77"/>
      <c r="K3" s="77"/>
      <c r="L3" s="77"/>
      <c r="M3" s="77"/>
      <c r="N3" s="77"/>
      <c r="O3" s="77"/>
      <c r="P3" s="77"/>
      <c r="Q3" s="77"/>
      <c r="R3" s="77"/>
      <c r="S3" s="77"/>
      <c r="T3" s="77"/>
      <c r="U3" s="77"/>
      <c r="V3" s="77"/>
      <c r="W3" s="77"/>
      <c r="X3" s="78"/>
      <c r="Y3" s="82" t="s">
        <v>54</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28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55</v>
      </c>
      <c r="B4" s="30"/>
      <c r="C4" s="30"/>
      <c r="D4" s="30"/>
      <c r="E4" s="30"/>
      <c r="F4" s="30"/>
      <c r="G4" s="30"/>
      <c r="H4" s="79"/>
      <c r="I4" s="80"/>
      <c r="J4" s="80"/>
      <c r="K4" s="80"/>
      <c r="L4" s="80"/>
      <c r="M4" s="80"/>
      <c r="N4" s="80"/>
      <c r="O4" s="80"/>
      <c r="P4" s="80"/>
      <c r="Q4" s="80"/>
      <c r="R4" s="80"/>
      <c r="S4" s="80"/>
      <c r="T4" s="80"/>
      <c r="U4" s="80"/>
      <c r="V4" s="80"/>
      <c r="W4" s="80"/>
      <c r="X4" s="81"/>
      <c r="Y4" s="75" t="s">
        <v>56</v>
      </c>
      <c r="Z4" s="75"/>
      <c r="AA4" s="75"/>
      <c r="AB4" s="75"/>
      <c r="AC4" s="75"/>
      <c r="AD4" s="75"/>
      <c r="AE4" s="75"/>
      <c r="AF4" s="75"/>
      <c r="AG4" s="75"/>
      <c r="AH4" s="75"/>
      <c r="AI4" s="75"/>
      <c r="AJ4" s="75" t="s">
        <v>57</v>
      </c>
      <c r="AK4" s="75"/>
      <c r="AL4" s="75"/>
      <c r="AM4" s="75"/>
      <c r="AN4" s="75"/>
      <c r="AO4" s="75"/>
      <c r="AP4" s="75"/>
      <c r="AQ4" s="75"/>
      <c r="AR4" s="75"/>
      <c r="AS4" s="75"/>
      <c r="AT4" s="75"/>
      <c r="AU4" s="75" t="s">
        <v>58</v>
      </c>
      <c r="AV4" s="75"/>
      <c r="AW4" s="75"/>
      <c r="AX4" s="75"/>
      <c r="AY4" s="75"/>
      <c r="AZ4" s="75"/>
      <c r="BA4" s="75"/>
      <c r="BB4" s="75"/>
      <c r="BC4" s="75"/>
      <c r="BD4" s="75"/>
      <c r="BE4" s="75"/>
      <c r="BF4" s="75" t="s">
        <v>59</v>
      </c>
      <c r="BG4" s="75"/>
      <c r="BH4" s="75"/>
      <c r="BI4" s="75"/>
      <c r="BJ4" s="75"/>
      <c r="BK4" s="75"/>
      <c r="BL4" s="75"/>
      <c r="BM4" s="75"/>
      <c r="BN4" s="75"/>
      <c r="BO4" s="75"/>
      <c r="BP4" s="75"/>
      <c r="BQ4" s="75" t="s">
        <v>60</v>
      </c>
      <c r="BR4" s="75"/>
      <c r="BS4" s="75"/>
      <c r="BT4" s="75"/>
      <c r="BU4" s="75"/>
      <c r="BV4" s="75"/>
      <c r="BW4" s="75"/>
      <c r="BX4" s="75"/>
      <c r="BY4" s="75"/>
      <c r="BZ4" s="75"/>
      <c r="CA4" s="75"/>
      <c r="CB4" s="75" t="s">
        <v>61</v>
      </c>
      <c r="CC4" s="75"/>
      <c r="CD4" s="75"/>
      <c r="CE4" s="75"/>
      <c r="CF4" s="75"/>
      <c r="CG4" s="75"/>
      <c r="CH4" s="75"/>
      <c r="CI4" s="75"/>
      <c r="CJ4" s="75"/>
      <c r="CK4" s="75"/>
      <c r="CL4" s="75"/>
      <c r="CM4" s="75" t="s">
        <v>62</v>
      </c>
      <c r="CN4" s="75"/>
      <c r="CO4" s="75"/>
      <c r="CP4" s="75"/>
      <c r="CQ4" s="75"/>
      <c r="CR4" s="75"/>
      <c r="CS4" s="75"/>
      <c r="CT4" s="75"/>
      <c r="CU4" s="75"/>
      <c r="CV4" s="75"/>
      <c r="CW4" s="75"/>
      <c r="CX4" s="75" t="s">
        <v>63</v>
      </c>
      <c r="CY4" s="75"/>
      <c r="CZ4" s="75"/>
      <c r="DA4" s="75"/>
      <c r="DB4" s="75"/>
      <c r="DC4" s="75"/>
      <c r="DD4" s="75"/>
      <c r="DE4" s="75"/>
      <c r="DF4" s="75"/>
      <c r="DG4" s="75"/>
      <c r="DH4" s="75"/>
      <c r="DI4" s="75" t="s">
        <v>64</v>
      </c>
      <c r="DJ4" s="75"/>
      <c r="DK4" s="75"/>
      <c r="DL4" s="75"/>
      <c r="DM4" s="75"/>
      <c r="DN4" s="75"/>
      <c r="DO4" s="75"/>
      <c r="DP4" s="75"/>
      <c r="DQ4" s="75"/>
      <c r="DR4" s="75"/>
      <c r="DS4" s="75"/>
      <c r="DT4" s="75" t="s">
        <v>65</v>
      </c>
      <c r="DU4" s="75"/>
      <c r="DV4" s="75"/>
      <c r="DW4" s="75"/>
      <c r="DX4" s="75"/>
      <c r="DY4" s="75"/>
      <c r="DZ4" s="75"/>
      <c r="EA4" s="75"/>
      <c r="EB4" s="75"/>
      <c r="EC4" s="75"/>
      <c r="ED4" s="75"/>
      <c r="EE4" s="75" t="s">
        <v>66</v>
      </c>
      <c r="EF4" s="75"/>
      <c r="EG4" s="75"/>
      <c r="EH4" s="75"/>
      <c r="EI4" s="75"/>
      <c r="EJ4" s="75"/>
      <c r="EK4" s="75"/>
      <c r="EL4" s="75"/>
      <c r="EM4" s="75"/>
      <c r="EN4" s="75"/>
      <c r="EO4" s="75"/>
    </row>
    <row r="5" spans="1:145"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5" s="36" customFormat="1" x14ac:dyDescent="0.15">
      <c r="A6" s="28" t="s">
        <v>95</v>
      </c>
      <c r="B6" s="33">
        <f>B7</f>
        <v>2018</v>
      </c>
      <c r="C6" s="33">
        <f t="shared" ref="C6:X6" si="3">C7</f>
        <v>63827</v>
      </c>
      <c r="D6" s="33">
        <f t="shared" si="3"/>
        <v>47</v>
      </c>
      <c r="E6" s="33">
        <f t="shared" si="3"/>
        <v>17</v>
      </c>
      <c r="F6" s="33">
        <f t="shared" si="3"/>
        <v>5</v>
      </c>
      <c r="G6" s="33">
        <f t="shared" si="3"/>
        <v>0</v>
      </c>
      <c r="H6" s="33" t="str">
        <f t="shared" si="3"/>
        <v>山形県　川西町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6.23</v>
      </c>
      <c r="Q6" s="34">
        <f t="shared" si="3"/>
        <v>90.91</v>
      </c>
      <c r="R6" s="34">
        <f t="shared" si="3"/>
        <v>3780</v>
      </c>
      <c r="S6" s="34">
        <f t="shared" si="3"/>
        <v>15184</v>
      </c>
      <c r="T6" s="34">
        <f t="shared" si="3"/>
        <v>166.6</v>
      </c>
      <c r="U6" s="34">
        <f t="shared" si="3"/>
        <v>91.14</v>
      </c>
      <c r="V6" s="34">
        <f t="shared" si="3"/>
        <v>942</v>
      </c>
      <c r="W6" s="34">
        <f t="shared" si="3"/>
        <v>0.98</v>
      </c>
      <c r="X6" s="34">
        <f t="shared" si="3"/>
        <v>961.22</v>
      </c>
      <c r="Y6" s="35">
        <f>IF(Y7="",NA(),Y7)</f>
        <v>55.18</v>
      </c>
      <c r="Z6" s="35">
        <f t="shared" ref="Z6:AH6" si="4">IF(Z7="",NA(),Z7)</f>
        <v>53.48</v>
      </c>
      <c r="AA6" s="35">
        <f t="shared" si="4"/>
        <v>52.06</v>
      </c>
      <c r="AB6" s="35">
        <f t="shared" si="4"/>
        <v>72.34</v>
      </c>
      <c r="AC6" s="35">
        <f t="shared" si="4"/>
        <v>68.12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2652.83</v>
      </c>
      <c r="BG6" s="35">
        <f t="shared" ref="BG6:BO6" si="7">IF(BG7="",NA(),BG7)</f>
        <v>2511.86</v>
      </c>
      <c r="BH6" s="35">
        <f t="shared" si="7"/>
        <v>2184.6999999999998</v>
      </c>
      <c r="BI6" s="34">
        <f t="shared" si="7"/>
        <v>0</v>
      </c>
      <c r="BJ6" s="34">
        <f t="shared" si="7"/>
        <v>0</v>
      </c>
      <c r="BK6" s="35">
        <f t="shared" si="7"/>
        <v>1044.8</v>
      </c>
      <c r="BL6" s="35">
        <f t="shared" si="7"/>
        <v>1081.8</v>
      </c>
      <c r="BM6" s="35">
        <f t="shared" si="7"/>
        <v>974.93</v>
      </c>
      <c r="BN6" s="35">
        <f t="shared" si="7"/>
        <v>855.8</v>
      </c>
      <c r="BO6" s="35">
        <f t="shared" si="7"/>
        <v>789.46</v>
      </c>
      <c r="BP6" s="34" t="str">
        <f>IF(BP7="","",IF(BP7="-","【-】","【"&amp;SUBSTITUTE(TEXT(BP7,"#,##0.00"),"-","△")&amp;"】"))</f>
        <v>【747.76】</v>
      </c>
      <c r="BQ6" s="35">
        <f>IF(BQ7="",NA(),BQ7)</f>
        <v>45.9</v>
      </c>
      <c r="BR6" s="35">
        <f t="shared" ref="BR6:BZ6" si="8">IF(BR7="",NA(),BR7)</f>
        <v>42.65</v>
      </c>
      <c r="BS6" s="35">
        <f t="shared" si="8"/>
        <v>38.75</v>
      </c>
      <c r="BT6" s="35">
        <f t="shared" si="8"/>
        <v>92.47</v>
      </c>
      <c r="BU6" s="35">
        <f t="shared" si="8"/>
        <v>65.23</v>
      </c>
      <c r="BV6" s="35">
        <f t="shared" si="8"/>
        <v>50.82</v>
      </c>
      <c r="BW6" s="35">
        <f t="shared" si="8"/>
        <v>52.19</v>
      </c>
      <c r="BX6" s="35">
        <f t="shared" si="8"/>
        <v>55.32</v>
      </c>
      <c r="BY6" s="35">
        <f t="shared" si="8"/>
        <v>59.8</v>
      </c>
      <c r="BZ6" s="35">
        <f t="shared" si="8"/>
        <v>57.77</v>
      </c>
      <c r="CA6" s="34" t="str">
        <f>IF(CA7="","",IF(CA7="-","【-】","【"&amp;SUBSTITUTE(TEXT(CA7,"#,##0.00"),"-","△")&amp;"】"))</f>
        <v>【59.51】</v>
      </c>
      <c r="CB6" s="35">
        <f>IF(CB7="",NA(),CB7)</f>
        <v>434.79</v>
      </c>
      <c r="CC6" s="35">
        <f t="shared" ref="CC6:CK6" si="9">IF(CC7="",NA(),CC7)</f>
        <v>456.96</v>
      </c>
      <c r="CD6" s="35">
        <f t="shared" si="9"/>
        <v>502.2</v>
      </c>
      <c r="CE6" s="35">
        <f t="shared" si="9"/>
        <v>208.75</v>
      </c>
      <c r="CF6" s="35">
        <f t="shared" si="9"/>
        <v>307.04000000000002</v>
      </c>
      <c r="CG6" s="35">
        <f t="shared" si="9"/>
        <v>300.52</v>
      </c>
      <c r="CH6" s="35">
        <f t="shared" si="9"/>
        <v>296.14</v>
      </c>
      <c r="CI6" s="35">
        <f t="shared" si="9"/>
        <v>283.17</v>
      </c>
      <c r="CJ6" s="35">
        <f t="shared" si="9"/>
        <v>263.76</v>
      </c>
      <c r="CK6" s="35">
        <f t="shared" si="9"/>
        <v>274.35000000000002</v>
      </c>
      <c r="CL6" s="34" t="str">
        <f>IF(CL7="","",IF(CL7="-","【-】","【"&amp;SUBSTITUTE(TEXT(CL7,"#,##0.00"),"-","△")&amp;"】"))</f>
        <v>【261.46】</v>
      </c>
      <c r="CM6" s="35">
        <f>IF(CM7="",NA(),CM7)</f>
        <v>45.55</v>
      </c>
      <c r="CN6" s="35">
        <f t="shared" ref="CN6:CV6" si="10">IF(CN7="",NA(),CN7)</f>
        <v>45.12</v>
      </c>
      <c r="CO6" s="35">
        <f t="shared" si="10"/>
        <v>45.12</v>
      </c>
      <c r="CP6" s="35">
        <f t="shared" si="10"/>
        <v>45.12</v>
      </c>
      <c r="CQ6" s="35">
        <f t="shared" si="10"/>
        <v>42.95</v>
      </c>
      <c r="CR6" s="35">
        <f t="shared" si="10"/>
        <v>53.24</v>
      </c>
      <c r="CS6" s="35">
        <f t="shared" si="10"/>
        <v>52.31</v>
      </c>
      <c r="CT6" s="35">
        <f t="shared" si="10"/>
        <v>60.65</v>
      </c>
      <c r="CU6" s="35">
        <f t="shared" si="10"/>
        <v>51.75</v>
      </c>
      <c r="CV6" s="35">
        <f t="shared" si="10"/>
        <v>50.68</v>
      </c>
      <c r="CW6" s="34" t="str">
        <f>IF(CW7="","",IF(CW7="-","【-】","【"&amp;SUBSTITUTE(TEXT(CW7,"#,##0.00"),"-","△")&amp;"】"))</f>
        <v>【52.23】</v>
      </c>
      <c r="CX6" s="35">
        <f>IF(CX7="",NA(),CX7)</f>
        <v>85.63</v>
      </c>
      <c r="CY6" s="35">
        <f t="shared" ref="CY6:DG6" si="11">IF(CY7="",NA(),CY7)</f>
        <v>86.46</v>
      </c>
      <c r="CZ6" s="35">
        <f t="shared" si="11"/>
        <v>90.18</v>
      </c>
      <c r="DA6" s="35">
        <f t="shared" si="11"/>
        <v>90.78</v>
      </c>
      <c r="DB6" s="35">
        <f t="shared" si="11"/>
        <v>92.36</v>
      </c>
      <c r="DC6" s="35">
        <f t="shared" si="11"/>
        <v>84.07</v>
      </c>
      <c r="DD6" s="35">
        <f t="shared" si="11"/>
        <v>84.32</v>
      </c>
      <c r="DE6" s="35">
        <f t="shared" si="11"/>
        <v>84.58</v>
      </c>
      <c r="DF6" s="35">
        <f t="shared" si="11"/>
        <v>84.84</v>
      </c>
      <c r="DG6" s="35">
        <f t="shared" si="11"/>
        <v>84.86</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0.02</v>
      </c>
      <c r="EK6" s="35">
        <f t="shared" si="14"/>
        <v>0.01</v>
      </c>
      <c r="EL6" s="35">
        <f t="shared" si="14"/>
        <v>2.0499999999999998</v>
      </c>
      <c r="EM6" s="35">
        <f t="shared" si="14"/>
        <v>0.01</v>
      </c>
      <c r="EN6" s="35">
        <f t="shared" si="14"/>
        <v>0.01</v>
      </c>
      <c r="EO6" s="34" t="str">
        <f>IF(EO7="","",IF(EO7="-","【-】","【"&amp;SUBSTITUTE(TEXT(EO7,"#,##0.00"),"-","△")&amp;"】"))</f>
        <v>【0.02】</v>
      </c>
    </row>
    <row r="7" spans="1:145" s="36" customFormat="1" x14ac:dyDescent="0.15">
      <c r="A7" s="28"/>
      <c r="B7" s="37">
        <v>2018</v>
      </c>
      <c r="C7" s="37">
        <v>63827</v>
      </c>
      <c r="D7" s="37">
        <v>47</v>
      </c>
      <c r="E7" s="37">
        <v>17</v>
      </c>
      <c r="F7" s="37">
        <v>5</v>
      </c>
      <c r="G7" s="37">
        <v>0</v>
      </c>
      <c r="H7" s="37" t="s">
        <v>96</v>
      </c>
      <c r="I7" s="37" t="s">
        <v>97</v>
      </c>
      <c r="J7" s="37" t="s">
        <v>98</v>
      </c>
      <c r="K7" s="37" t="s">
        <v>99</v>
      </c>
      <c r="L7" s="37" t="s">
        <v>100</v>
      </c>
      <c r="M7" s="37" t="s">
        <v>101</v>
      </c>
      <c r="N7" s="38" t="s">
        <v>102</v>
      </c>
      <c r="O7" s="38" t="s">
        <v>103</v>
      </c>
      <c r="P7" s="38">
        <v>6.23</v>
      </c>
      <c r="Q7" s="38">
        <v>90.91</v>
      </c>
      <c r="R7" s="38">
        <v>3780</v>
      </c>
      <c r="S7" s="38">
        <v>15184</v>
      </c>
      <c r="T7" s="38">
        <v>166.6</v>
      </c>
      <c r="U7" s="38">
        <v>91.14</v>
      </c>
      <c r="V7" s="38">
        <v>942</v>
      </c>
      <c r="W7" s="38">
        <v>0.98</v>
      </c>
      <c r="X7" s="38">
        <v>961.22</v>
      </c>
      <c r="Y7" s="38">
        <v>55.18</v>
      </c>
      <c r="Z7" s="38">
        <v>53.48</v>
      </c>
      <c r="AA7" s="38">
        <v>52.06</v>
      </c>
      <c r="AB7" s="38">
        <v>72.34</v>
      </c>
      <c r="AC7" s="38">
        <v>68.12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2652.83</v>
      </c>
      <c r="BG7" s="38">
        <v>2511.86</v>
      </c>
      <c r="BH7" s="38">
        <v>2184.6999999999998</v>
      </c>
      <c r="BI7" s="38">
        <v>0</v>
      </c>
      <c r="BJ7" s="38">
        <v>0</v>
      </c>
      <c r="BK7" s="38">
        <v>1044.8</v>
      </c>
      <c r="BL7" s="38">
        <v>1081.8</v>
      </c>
      <c r="BM7" s="38">
        <v>974.93</v>
      </c>
      <c r="BN7" s="38">
        <v>855.8</v>
      </c>
      <c r="BO7" s="38">
        <v>789.46</v>
      </c>
      <c r="BP7" s="38">
        <v>747.76</v>
      </c>
      <c r="BQ7" s="38">
        <v>45.9</v>
      </c>
      <c r="BR7" s="38">
        <v>42.65</v>
      </c>
      <c r="BS7" s="38">
        <v>38.75</v>
      </c>
      <c r="BT7" s="38">
        <v>92.47</v>
      </c>
      <c r="BU7" s="38">
        <v>65.23</v>
      </c>
      <c r="BV7" s="38">
        <v>50.82</v>
      </c>
      <c r="BW7" s="38">
        <v>52.19</v>
      </c>
      <c r="BX7" s="38">
        <v>55.32</v>
      </c>
      <c r="BY7" s="38">
        <v>59.8</v>
      </c>
      <c r="BZ7" s="38">
        <v>57.77</v>
      </c>
      <c r="CA7" s="38">
        <v>59.51</v>
      </c>
      <c r="CB7" s="38">
        <v>434.79</v>
      </c>
      <c r="CC7" s="38">
        <v>456.96</v>
      </c>
      <c r="CD7" s="38">
        <v>502.2</v>
      </c>
      <c r="CE7" s="38">
        <v>208.75</v>
      </c>
      <c r="CF7" s="38">
        <v>307.04000000000002</v>
      </c>
      <c r="CG7" s="38">
        <v>300.52</v>
      </c>
      <c r="CH7" s="38">
        <v>296.14</v>
      </c>
      <c r="CI7" s="38">
        <v>283.17</v>
      </c>
      <c r="CJ7" s="38">
        <v>263.76</v>
      </c>
      <c r="CK7" s="38">
        <v>274.35000000000002</v>
      </c>
      <c r="CL7" s="38">
        <v>261.45999999999998</v>
      </c>
      <c r="CM7" s="38">
        <v>45.55</v>
      </c>
      <c r="CN7" s="38">
        <v>45.12</v>
      </c>
      <c r="CO7" s="38">
        <v>45.12</v>
      </c>
      <c r="CP7" s="38">
        <v>45.12</v>
      </c>
      <c r="CQ7" s="38">
        <v>42.95</v>
      </c>
      <c r="CR7" s="38">
        <v>53.24</v>
      </c>
      <c r="CS7" s="38">
        <v>52.31</v>
      </c>
      <c r="CT7" s="38">
        <v>60.65</v>
      </c>
      <c r="CU7" s="38">
        <v>51.75</v>
      </c>
      <c r="CV7" s="38">
        <v>50.68</v>
      </c>
      <c r="CW7" s="38">
        <v>52.23</v>
      </c>
      <c r="CX7" s="38">
        <v>85.63</v>
      </c>
      <c r="CY7" s="38">
        <v>86.46</v>
      </c>
      <c r="CZ7" s="38">
        <v>90.18</v>
      </c>
      <c r="DA7" s="38">
        <v>90.78</v>
      </c>
      <c r="DB7" s="38">
        <v>92.36</v>
      </c>
      <c r="DC7" s="38">
        <v>84.07</v>
      </c>
      <c r="DD7" s="38">
        <v>84.32</v>
      </c>
      <c r="DE7" s="38">
        <v>84.58</v>
      </c>
      <c r="DF7" s="38">
        <v>84.84</v>
      </c>
      <c r="DG7" s="38">
        <v>84.86</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0.02</v>
      </c>
      <c r="EK7" s="38">
        <v>0.01</v>
      </c>
      <c r="EL7" s="38">
        <v>2.0499999999999998</v>
      </c>
      <c r="EM7" s="38">
        <v>0.01</v>
      </c>
      <c r="EN7" s="38">
        <v>0.01</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104</v>
      </c>
      <c r="C9" s="40" t="s">
        <v>105</v>
      </c>
      <c r="D9" s="40" t="s">
        <v>106</v>
      </c>
      <c r="E9" s="40" t="s">
        <v>107</v>
      </c>
      <c r="F9" s="40" t="s">
        <v>108</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dcterms:created xsi:type="dcterms:W3CDTF">2019-12-05T05:16:43Z</dcterms:created>
  <dcterms:modified xsi:type="dcterms:W3CDTF">2020-01-24T05:57:42Z</dcterms:modified>
  <cp:category/>
</cp:coreProperties>
</file>