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2018_064262_47_1718\"/>
    </mc:Choice>
  </mc:AlternateContent>
  <workbookProtection workbookAlgorithmName="SHA-512" workbookHashValue="CADSxAj5AKjXu7dUxEtVPNS+WLfWqsC5Ilw+PQacPm4SfYQYibfn7EAL2hfw2JvjwHspfOXI6c9w0dWBkG+NmQ==" workbookSaltValue="T5nYE/VgOdym84wUdFr5yw==" workbookSpinCount="100000" lockStructure="1"/>
  <bookViews>
    <workbookView xWindow="0" yWindow="0" windowWidth="20490" windowHeight="609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<sst xmlns="http://schemas.openxmlformats.org/spreadsheetml/2006/main" count="228" uniqueCount="114">
  <si>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</si>
  <si>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</si>
  <si>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</si>
  <si>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</si>
  <si>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</si>
  <si>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</si>
  <si>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</si>
  <si>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</si>
  <si>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</si>
  <si>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</si>
  <si>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</si>
  <si>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</si>
  <si>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</si>
  <si>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</si>
  <si>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</si>
  <si>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</si>
  <si>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</si>
  <si>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</si>
  <si>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</si>
  <si>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</si>
  <si>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</si>
  <si>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</si>
  <si>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</si>
  <si>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</si>
  <si>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</si>
  <si>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</si>
  <si>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</si>
  <si>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</si>
  <si>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</si>
  <si>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</si>
  <si>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</si>
  <si>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</si>
  <si>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</si>
  <si>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</si>
  <si>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</si>
  <si>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</si>
  <si>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</si>
  <si>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</si>
  <si>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</si>
  <si>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</si>
  <si>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</si>
  <si>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</si>
  <si>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</si>
  <si>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</si>
  <si>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</si>
  <si>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</si>
  <si>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</si>
  <si>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</si>
  <si>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</si>
  <si>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</si>
  <si>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</si>
  <si>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</si>
  <si>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</si>
  <si>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</si>
  <si>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</si>
  <si>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</si>
  <si>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</si>
  <si>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</si>
  <si>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</si>
  <si>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</si>
  <si>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</si>
  <si>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</si>
  <si>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</si>
  <si>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</si>
  <si>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</si>
  <si>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</si>
  <si>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</si>
  <si>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</si>
  <si>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</si>
  <si>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</si>
  <si>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</si>
  <si>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</si>
  <si>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</si>
  <si>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</si>
  <si>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</si>
  <si>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</si>
  <si>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</si>
  <si>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</si>
  <si>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</si>
  <si>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</si>
  <si>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</si>
  <si>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</si>
  <si>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</si>
  <si>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</si>
  <si>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</si>
  <si>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</si>
  <si>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</si>
  <si>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</si>
  <si>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</si>
  <si>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</si>
  <si>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</si>
  <si>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</si>
  <si>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</si>
  <si>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</si>
  <si>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</si>
  <si>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</si>
  <si>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</si>
  <si>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</si>
  <si>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</si>
  <si>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</si>
  <si>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</si>
  <si>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</si>
  <si>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</si>
  <si>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</si>
  <si>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</si>
  <si>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</si>
  <si>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</si>
  <si>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</si>
  <si>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</si>
  <si>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</si>
  <si>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</si>
  <si>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①収益的収支比率は、地方債償還金額が増加したことから平成２７年度の収益的収支比率が減少しましたが、平成２８年度以降は前年度より維持管理費用が減少したため、この比率が上昇に転じました。
 ②と③は、本事業が公営企業法非適用のため、該当数値はありません。　
　④企業債残高対事業規模比率は、使用料収入に対する企業債残高の割合である。平成３０年度は０％であるが、これは現在の地方債の償還財源である一般会計繰入金での負担を適用するものとして算定したためである。
 ⑤経費回収率は、類似団体平均値を上回っています。平成２９年度は急激に上昇しました。維持管理費など汚水処理に係る経費が増大するとこの率が減少する要因になります。
 ⑥汚水処理原価は、類似団体平均値を下回っています。平成２９年度は、維持管理費が減少したため、汚水処理原価も減少しました。平成３０年度は、前年度より維持管理費が増加したため、汚水処理原価も上昇しました。
 ⑦施設利用率は、類似団体平均値を上回っています。
 ⑧水洗化率は、排水区域内に居住している世帯すべてが接続しているため１００％となっています。</t>
    <phoneticPr fontId="4"/>
  </si>
  <si>
    <t xml:space="preserve"> ①は、本事業が公営企業法非適用のため、該当数値がありません。
 ②管渠老朽化率は、法定耐用年数を超えた管渠がないため、該当数値はありません。
 ③管渠改善率は、平成２９年度末時点で汚水管渠の総延長は約１ｋｍありますが、法定耐用年数を超えた管渠がないため、０％となっています。
　平成１０年度より管渠の供用を開始しており、これまで管渠の点検・清掃を平成１５年度と２２年度の２回行っています。今後も定期的に管渠の点検等を行い、老朽化対策を行います。</t>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</si>
  <si>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公営企業会計の法適用に向けて料金の適正化に向けた検討を行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</si>
</sst>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21D-4F5A-B6AA-6BAFA650F1F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formatCode="#,##0.00;&quot;△&quot;#,##0.00;&quot;-&quot;">
                  <c:v>0.01</c:v>
                </c:pt>
                <c:pt idx="3">
                  <c:v>0</c:v>
                </c:pt>
                <c:pt idx="4">
                  <c:v>0</c:v>
                </c:pt>
              </c:numCache>
            </c:numRef>
          </c:val>
          <c:smooth val="0"/>
          <c:extLst>
            <c:ext xmlns:c16="http://schemas.microsoft.com/office/drawing/2014/chart" uri="{C3380CC4-5D6E-409C-BE32-E72D297353CC}">
              <c16:uniqueId val="{00000001-821D-4F5A-B6AA-6BAFA650F1F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45</c:v>
                </c:pt>
                <c:pt idx="1">
                  <c:v>45</c:v>
                </c:pt>
                <c:pt idx="2">
                  <c:v>45</c:v>
                </c:pt>
                <c:pt idx="3">
                  <c:v>45</c:v>
                </c:pt>
                <c:pt idx="4">
                  <c:v>40</c:v>
                </c:pt>
              </c:numCache>
            </c:numRef>
          </c:val>
          <c:extLst>
            <c:ext xmlns:c16="http://schemas.microsoft.com/office/drawing/2014/chart" uri="{C3380CC4-5D6E-409C-BE32-E72D297353CC}">
              <c16:uniqueId val="{00000000-D079-4846-A1B6-5113A8129EA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37.950000000000003</c:v>
                </c:pt>
                <c:pt idx="1">
                  <c:v>34.92</c:v>
                </c:pt>
                <c:pt idx="2">
                  <c:v>36.44</c:v>
                </c:pt>
                <c:pt idx="3">
                  <c:v>34.29</c:v>
                </c:pt>
                <c:pt idx="4">
                  <c:v>35.340000000000003</c:v>
                </c:pt>
              </c:numCache>
            </c:numRef>
          </c:val>
          <c:smooth val="0"/>
          <c:extLst>
            <c:ext xmlns:c16="http://schemas.microsoft.com/office/drawing/2014/chart" uri="{C3380CC4-5D6E-409C-BE32-E72D297353CC}">
              <c16:uniqueId val="{00000001-D079-4846-A1B6-5113A8129EA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797-4ADE-9B48-8507370B8A2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88.2</c:v>
                </c:pt>
                <c:pt idx="1">
                  <c:v>88.64</c:v>
                </c:pt>
                <c:pt idx="2">
                  <c:v>89.93</c:v>
                </c:pt>
                <c:pt idx="3">
                  <c:v>89.88</c:v>
                </c:pt>
                <c:pt idx="4">
                  <c:v>91.52</c:v>
                </c:pt>
              </c:numCache>
            </c:numRef>
          </c:val>
          <c:smooth val="0"/>
          <c:extLst>
            <c:ext xmlns:c16="http://schemas.microsoft.com/office/drawing/2014/chart" uri="{C3380CC4-5D6E-409C-BE32-E72D297353CC}">
              <c16:uniqueId val="{00000001-7797-4ADE-9B48-8507370B8A2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37.619999999999997</c:v>
                </c:pt>
                <c:pt idx="1">
                  <c:v>36.549999999999997</c:v>
                </c:pt>
                <c:pt idx="2">
                  <c:v>45.18</c:v>
                </c:pt>
                <c:pt idx="3">
                  <c:v>52.27</c:v>
                </c:pt>
                <c:pt idx="4">
                  <c:v>50.1</c:v>
                </c:pt>
              </c:numCache>
            </c:numRef>
          </c:val>
          <c:extLst>
            <c:ext xmlns:c16="http://schemas.microsoft.com/office/drawing/2014/chart" uri="{C3380CC4-5D6E-409C-BE32-E72D297353CC}">
              <c16:uniqueId val="{00000000-C8D2-4DC4-A38F-0F88A3C1321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D2-4DC4-A38F-0F88A3C1321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EC-4C9F-AAB8-2BA5CE62107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EC-4C9F-AAB8-2BA5CE62107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50-4170-BE99-2282F964F20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50-4170-BE99-2282F964F20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2B-4D8F-83AC-0E4CA42CD67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2B-4D8F-83AC-0E4CA42CD67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058-4857-87FC-4F927302A6F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58-4857-87FC-4F927302A6F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4111.82</c:v>
                </c:pt>
                <c:pt idx="1">
                  <c:v>2874.12</c:v>
                </c:pt>
                <c:pt idx="2">
                  <c:v>3088.06</c:v>
                </c:pt>
                <c:pt idx="3">
                  <c:v>2834.25</c:v>
                </c:pt>
                <c:pt idx="4" formatCode="#,##0.00;&quot;△&quot;#,##0.00">
                  <c:v>0</c:v>
                </c:pt>
              </c:numCache>
            </c:numRef>
          </c:val>
          <c:extLst>
            <c:ext xmlns:c16="http://schemas.microsoft.com/office/drawing/2014/chart" uri="{C3380CC4-5D6E-409C-BE32-E72D297353CC}">
              <c16:uniqueId val="{00000000-256C-4168-9493-84456907A83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2585.83</c:v>
                </c:pt>
                <c:pt idx="1">
                  <c:v>2464.06</c:v>
                </c:pt>
                <c:pt idx="2">
                  <c:v>1914.94</c:v>
                </c:pt>
                <c:pt idx="3">
                  <c:v>1759.36</c:v>
                </c:pt>
                <c:pt idx="4">
                  <c:v>1837.88</c:v>
                </c:pt>
              </c:numCache>
            </c:numRef>
          </c:val>
          <c:smooth val="0"/>
          <c:extLst>
            <c:ext xmlns:c16="http://schemas.microsoft.com/office/drawing/2014/chart" uri="{C3380CC4-5D6E-409C-BE32-E72D297353CC}">
              <c16:uniqueId val="{00000001-256C-4168-9493-84456907A83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42.74</c:v>
                </c:pt>
                <c:pt idx="1">
                  <c:v>45.91</c:v>
                </c:pt>
                <c:pt idx="2">
                  <c:v>46.17</c:v>
                </c:pt>
                <c:pt idx="3">
                  <c:v>80.22</c:v>
                </c:pt>
                <c:pt idx="4">
                  <c:v>54.16</c:v>
                </c:pt>
              </c:numCache>
            </c:numRef>
          </c:val>
          <c:extLst>
            <c:ext xmlns:c16="http://schemas.microsoft.com/office/drawing/2014/chart" uri="{C3380CC4-5D6E-409C-BE32-E72D297353CC}">
              <c16:uniqueId val="{00000000-03E3-4392-9C07-03912E01DA2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31.45</c:v>
                </c:pt>
                <c:pt idx="1">
                  <c:v>32.909999999999997</c:v>
                </c:pt>
                <c:pt idx="2">
                  <c:v>34.020000000000003</c:v>
                </c:pt>
                <c:pt idx="3">
                  <c:v>37.200000000000003</c:v>
                </c:pt>
                <c:pt idx="4">
                  <c:v>35.03</c:v>
                </c:pt>
              </c:numCache>
            </c:numRef>
          </c:val>
          <c:smooth val="0"/>
          <c:extLst>
            <c:ext xmlns:c16="http://schemas.microsoft.com/office/drawing/2014/chart" uri="{C3380CC4-5D6E-409C-BE32-E72D297353CC}">
              <c16:uniqueId val="{00000001-03E3-4392-9C07-03912E01DA2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385.71</c:v>
                </c:pt>
                <c:pt idx="1">
                  <c:v>387.56</c:v>
                </c:pt>
                <c:pt idx="2">
                  <c:v>387.68</c:v>
                </c:pt>
                <c:pt idx="3">
                  <c:v>222.43</c:v>
                </c:pt>
                <c:pt idx="4">
                  <c:v>332.1</c:v>
                </c:pt>
              </c:numCache>
            </c:numRef>
          </c:val>
          <c:extLst>
            <c:ext xmlns:c16="http://schemas.microsoft.com/office/drawing/2014/chart" uri="{C3380CC4-5D6E-409C-BE32-E72D297353CC}">
              <c16:uniqueId val="{00000000-CC4B-4CC4-BA90-FD124ECCA47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588.54999999999995</c:v>
                </c:pt>
                <c:pt idx="1">
                  <c:v>561.54</c:v>
                </c:pt>
                <c:pt idx="2">
                  <c:v>553.77</c:v>
                </c:pt>
                <c:pt idx="3">
                  <c:v>508.64</c:v>
                </c:pt>
                <c:pt idx="4">
                  <c:v>525.22</c:v>
                </c:pt>
              </c:numCache>
            </c:numRef>
          </c:val>
          <c:smooth val="0"/>
          <c:extLst>
            <c:ext xmlns:c16="http://schemas.microsoft.com/office/drawing/2014/chart" uri="{C3380CC4-5D6E-409C-BE32-E72D297353CC}">
              <c16:uniqueId val="{00000001-CC4B-4CC4-BA90-FD124ECCA47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【1,937.22】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view="pageBreakPreview" topLeftCell="AG66" zoomScaleNormal="100" zoomScaleSheetLayoutView="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三川町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小規模集合排水処理</v>
      </c>
      <c r="Q8" s="48"/>
      <c r="R8" s="48"/>
      <c r="S8" s="48"/>
      <c r="T8" s="48"/>
      <c r="U8" s="48"/>
      <c r="V8" s="48"/>
      <c r="W8" s="48" t="str">
        <f>データ!L6</f>
        <v>I2</v>
      </c>
      <c r="X8" s="48"/>
      <c r="Y8" s="48"/>
      <c r="Z8" s="48"/>
      <c r="AA8" s="48"/>
      <c r="AB8" s="48"/>
      <c r="AC8" s="48"/>
      <c r="AD8" s="49" t="str">
        <f>データ!$M$6</f>
        <v>非設置</v>
      </c>
      <c r="AE8" s="49"/>
      <c r="AF8" s="49"/>
      <c r="AG8" s="49"/>
      <c r="AH8" s="49"/>
      <c r="AI8" s="49"/>
      <c r="AJ8" s="49"/>
      <c r="AK8" s="3"/>
      <c r="AL8" s="50">
        <f>データ!S6</f>
        <v>7400</v>
      </c>
      <c r="AM8" s="50"/>
      <c r="AN8" s="50"/>
      <c r="AO8" s="50"/>
      <c r="AP8" s="50"/>
      <c r="AQ8" s="50"/>
      <c r="AR8" s="50"/>
      <c r="AS8" s="50"/>
      <c r="AT8" s="45">
        <f>データ!T6</f>
        <v>33.22</v>
      </c>
      <c r="AU8" s="45"/>
      <c r="AV8" s="45"/>
      <c r="AW8" s="45"/>
      <c r="AX8" s="45"/>
      <c r="AY8" s="45"/>
      <c r="AZ8" s="45"/>
      <c r="BA8" s="45"/>
      <c r="BB8" s="45">
        <f>データ!U6</f>
        <v>222.76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0.5</v>
      </c>
      <c r="Q10" s="45"/>
      <c r="R10" s="45"/>
      <c r="S10" s="45"/>
      <c r="T10" s="45"/>
      <c r="U10" s="45"/>
      <c r="V10" s="45"/>
      <c r="W10" s="45">
        <f>データ!Q6</f>
        <v>98.9</v>
      </c>
      <c r="X10" s="45"/>
      <c r="Y10" s="45"/>
      <c r="Z10" s="45"/>
      <c r="AA10" s="45"/>
      <c r="AB10" s="45"/>
      <c r="AC10" s="45"/>
      <c r="AD10" s="50">
        <f>データ!R6</f>
        <v>3373</v>
      </c>
      <c r="AE10" s="50"/>
      <c r="AF10" s="50"/>
      <c r="AG10" s="50"/>
      <c r="AH10" s="50"/>
      <c r="AI10" s="50"/>
      <c r="AJ10" s="50"/>
      <c r="AK10" s="2"/>
      <c r="AL10" s="50">
        <f>データ!V6</f>
        <v>37</v>
      </c>
      <c r="AM10" s="50"/>
      <c r="AN10" s="50"/>
      <c r="AO10" s="50"/>
      <c r="AP10" s="50"/>
      <c r="AQ10" s="50"/>
      <c r="AR10" s="50"/>
      <c r="AS10" s="50"/>
      <c r="AT10" s="45">
        <f>データ!W6</f>
        <v>0.02</v>
      </c>
      <c r="AU10" s="45"/>
      <c r="AV10" s="45"/>
      <c r="AW10" s="45"/>
      <c r="AX10" s="45"/>
      <c r="AY10" s="45"/>
      <c r="AZ10" s="45"/>
      <c r="BA10" s="45"/>
      <c r="BB10" s="45">
        <f>データ!X6</f>
        <v>1850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111</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113</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【1,937.22】</v>
      </c>
      <c r="I86" s="26" t="str">
        <f>データ!CA6</f>
        <v>【35.30】</v>
      </c>
      <c r="J86" s="26" t="str">
        <f>データ!CL6</f>
        <v>【521.14】</v>
      </c>
      <c r="K86" s="26" t="str">
        <f>データ!CW6</f>
        <v>【35.75】</v>
      </c>
      <c r="L86" s="26" t="str">
        <f>データ!DH6</f>
        <v>【90.51】</v>
      </c>
      <c r="M86" s="26" t="s">
        <v>44</v>
      </c>
      <c r="N86" s="26" t="s">
        <v>43</v>
      </c>
      <c r="O86" s="26" t="str">
        <f>データ!EO6</f>
        <v>【0.00】</v>
      </c>
    </row>
  </sheetData>
  <sheetProtection algorithmName="SHA-512" hashValue="st9C6L0I1HBx/Dr9SymA23kSWOYCmOh/qofUcHfnllzhxcrMAGZX7B5FU1xCF8Yg6BLf5K1frN0DEYu4kWcSHQ==" saltValue="dF3m4MFkd6m1iHAMDTJU/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64262</v>
      </c>
      <c r="D6" s="33">
        <f t="shared" si="3"/>
        <v>47</v>
      </c>
      <c r="E6" s="33">
        <f t="shared" si="3"/>
        <v>17</v>
      </c>
      <c r="F6" s="33">
        <f t="shared" si="3"/>
        <v>9</v>
      </c>
      <c r="G6" s="33">
        <f t="shared" si="3"/>
        <v>0</v>
      </c>
      <c r="H6" s="33" t="str">
        <f t="shared" si="3"/>
        <v>山形県　三川町</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0.5</v>
      </c>
      <c r="Q6" s="34">
        <f t="shared" si="3"/>
        <v>98.9</v>
      </c>
      <c r="R6" s="34">
        <f t="shared" si="3"/>
        <v>3373</v>
      </c>
      <c r="S6" s="34">
        <f t="shared" si="3"/>
        <v>7400</v>
      </c>
      <c r="T6" s="34">
        <f t="shared" si="3"/>
        <v>33.22</v>
      </c>
      <c r="U6" s="34">
        <f t="shared" si="3"/>
        <v>222.76</v>
      </c>
      <c r="V6" s="34">
        <f t="shared" si="3"/>
        <v>37</v>
      </c>
      <c r="W6" s="34">
        <f t="shared" si="3"/>
        <v>0.02</v>
      </c>
      <c r="X6" s="34">
        <f t="shared" si="3"/>
        <v>1850</v>
      </c>
      <c r="Y6" s="35">
        <f>IF(Y7="",NA(),Y7)</f>
        <v>37.619999999999997</v>
      </c>
      <c r="Z6" s="35">
        <f t="shared" ref="Z6:AH6" si="4">IF(Z7="",NA(),Z7)</f>
        <v>36.549999999999997</v>
      </c>
      <c r="AA6" s="35">
        <f t="shared" si="4"/>
        <v>45.18</v>
      </c>
      <c r="AB6" s="35">
        <f t="shared" si="4"/>
        <v>52.27</v>
      </c>
      <c r="AC6" s="35">
        <f t="shared" si="4"/>
        <v>50.1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4111.82</v>
      </c>
      <c r="BG6" s="35">
        <f t="shared" ref="BG6:BO6" si="7">IF(BG7="",NA(),BG7)</f>
        <v>2874.12</v>
      </c>
      <c r="BH6" s="35">
        <f t="shared" si="7"/>
        <v>3088.06</v>
      </c>
      <c r="BI6" s="35">
        <f t="shared" si="7"/>
        <v>2834.25</v>
      </c>
      <c r="BJ6" s="34">
        <f t="shared" si="7"/>
        <v>0</v>
      </c>
      <c r="BK6" s="35">
        <f t="shared" si="7"/>
        <v>2585.83</v>
      </c>
      <c r="BL6" s="35">
        <f t="shared" si="7"/>
        <v>2464.06</v>
      </c>
      <c r="BM6" s="35">
        <f t="shared" si="7"/>
        <v>1914.94</v>
      </c>
      <c r="BN6" s="35">
        <f t="shared" si="7"/>
        <v>1759.36</v>
      </c>
      <c r="BO6" s="35">
        <f t="shared" si="7"/>
        <v>1837.88</v>
      </c>
      <c r="BP6" s="34" t="str">
        <f>IF(BP7="","",IF(BP7="-","【-】","【"&amp;SUBSTITUTE(TEXT(BP7,"#,##0.00"),"-","△")&amp;"】"))</f>
        <v>【1,937.22】</v>
      </c>
      <c r="BQ6" s="35">
        <f>IF(BQ7="",NA(),BQ7)</f>
        <v>42.74</v>
      </c>
      <c r="BR6" s="35">
        <f t="shared" ref="BR6:BZ6" si="8">IF(BR7="",NA(),BR7)</f>
        <v>45.91</v>
      </c>
      <c r="BS6" s="35">
        <f t="shared" si="8"/>
        <v>46.17</v>
      </c>
      <c r="BT6" s="35">
        <f t="shared" si="8"/>
        <v>80.22</v>
      </c>
      <c r="BU6" s="35">
        <f t="shared" si="8"/>
        <v>54.16</v>
      </c>
      <c r="BV6" s="35">
        <f t="shared" si="8"/>
        <v>31.45</v>
      </c>
      <c r="BW6" s="35">
        <f t="shared" si="8"/>
        <v>32.909999999999997</v>
      </c>
      <c r="BX6" s="35">
        <f t="shared" si="8"/>
        <v>34.020000000000003</v>
      </c>
      <c r="BY6" s="35">
        <f t="shared" si="8"/>
        <v>37.200000000000003</v>
      </c>
      <c r="BZ6" s="35">
        <f t="shared" si="8"/>
        <v>35.03</v>
      </c>
      <c r="CA6" s="34" t="str">
        <f>IF(CA7="","",IF(CA7="-","【-】","【"&amp;SUBSTITUTE(TEXT(CA7,"#,##0.00"),"-","△")&amp;"】"))</f>
        <v>【35.30】</v>
      </c>
      <c r="CB6" s="35">
        <f>IF(CB7="",NA(),CB7)</f>
        <v>385.71</v>
      </c>
      <c r="CC6" s="35">
        <f t="shared" ref="CC6:CK6" si="9">IF(CC7="",NA(),CC7)</f>
        <v>387.56</v>
      </c>
      <c r="CD6" s="35">
        <f t="shared" si="9"/>
        <v>387.68</v>
      </c>
      <c r="CE6" s="35">
        <f t="shared" si="9"/>
        <v>222.43</v>
      </c>
      <c r="CF6" s="35">
        <f t="shared" si="9"/>
        <v>332.1</v>
      </c>
      <c r="CG6" s="35">
        <f t="shared" si="9"/>
        <v>588.54999999999995</v>
      </c>
      <c r="CH6" s="35">
        <f t="shared" si="9"/>
        <v>561.54</v>
      </c>
      <c r="CI6" s="35">
        <f t="shared" si="9"/>
        <v>553.77</v>
      </c>
      <c r="CJ6" s="35">
        <f t="shared" si="9"/>
        <v>508.64</v>
      </c>
      <c r="CK6" s="35">
        <f t="shared" si="9"/>
        <v>525.22</v>
      </c>
      <c r="CL6" s="34" t="str">
        <f>IF(CL7="","",IF(CL7="-","【-】","【"&amp;SUBSTITUTE(TEXT(CL7,"#,##0.00"),"-","△")&amp;"】"))</f>
        <v>【521.14】</v>
      </c>
      <c r="CM6" s="35">
        <f>IF(CM7="",NA(),CM7)</f>
        <v>45</v>
      </c>
      <c r="CN6" s="35">
        <f t="shared" ref="CN6:CV6" si="10">IF(CN7="",NA(),CN7)</f>
        <v>45</v>
      </c>
      <c r="CO6" s="35">
        <f t="shared" si="10"/>
        <v>45</v>
      </c>
      <c r="CP6" s="35">
        <f t="shared" si="10"/>
        <v>45</v>
      </c>
      <c r="CQ6" s="35">
        <f t="shared" si="10"/>
        <v>40</v>
      </c>
      <c r="CR6" s="35">
        <f t="shared" si="10"/>
        <v>37.950000000000003</v>
      </c>
      <c r="CS6" s="35">
        <f t="shared" si="10"/>
        <v>34.92</v>
      </c>
      <c r="CT6" s="35">
        <f t="shared" si="10"/>
        <v>36.44</v>
      </c>
      <c r="CU6" s="35">
        <f t="shared" si="10"/>
        <v>34.29</v>
      </c>
      <c r="CV6" s="35">
        <f t="shared" si="10"/>
        <v>35.340000000000003</v>
      </c>
      <c r="CW6" s="34" t="str">
        <f>IF(CW7="","",IF(CW7="-","【-】","【"&amp;SUBSTITUTE(TEXT(CW7,"#,##0.00"),"-","△")&amp;"】"))</f>
        <v>【35.75】</v>
      </c>
      <c r="CX6" s="35">
        <f>IF(CX7="",NA(),CX7)</f>
        <v>100</v>
      </c>
      <c r="CY6" s="35">
        <f t="shared" ref="CY6:DG6" si="11">IF(CY7="",NA(),CY7)</f>
        <v>100</v>
      </c>
      <c r="CZ6" s="35">
        <f t="shared" si="11"/>
        <v>100</v>
      </c>
      <c r="DA6" s="35">
        <f t="shared" si="11"/>
        <v>100</v>
      </c>
      <c r="DB6" s="35">
        <f t="shared" si="11"/>
        <v>100</v>
      </c>
      <c r="DC6" s="35">
        <f t="shared" si="11"/>
        <v>88.2</v>
      </c>
      <c r="DD6" s="35">
        <f t="shared" si="11"/>
        <v>88.64</v>
      </c>
      <c r="DE6" s="35">
        <f t="shared" si="11"/>
        <v>89.93</v>
      </c>
      <c r="DF6" s="35">
        <f t="shared" si="11"/>
        <v>89.88</v>
      </c>
      <c r="DG6" s="35">
        <f t="shared" si="11"/>
        <v>91.52</v>
      </c>
      <c r="DH6" s="34" t="str">
        <f>IF(DH7="","",IF(DH7="-","【-】","【"&amp;SUBSTITUTE(TEXT(DH7,"#,##0.00"),"-","△")&amp;"】"))</f>
        <v>【90.51】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5">
        <f t="shared" si="14"/>
        <v>0.01</v>
      </c>
      <c r="EM6" s="34">
        <f t="shared" si="14"/>
        <v>0</v>
      </c>
      <c r="EN6" s="34">
        <f t="shared" si="14"/>
        <v>0</v>
      </c>
      <c r="EO6" s="34" t="str">
        <f>IF(EO7="","",IF(EO7="-","【-】","【"&amp;SUBSTITUTE(TEXT(EO7,"#,##0.00"),"-","△")&amp;"】"))</f>
        <v>【0.00】</v>
      </c>
    </row>
    <row r="7" spans="1:145" s="36" customFormat="1" x14ac:dyDescent="0.15">
      <c r="A7" s="28"/>
      <c r="B7" s="37">
        <v>2018</v>
      </c>
      <c r="C7" s="37">
        <v>64262</v>
      </c>
      <c r="D7" s="37">
        <v>47</v>
      </c>
      <c r="E7" s="37">
        <v>17</v>
      </c>
      <c r="F7" s="37">
        <v>9</v>
      </c>
      <c r="G7" s="37">
        <v>0</v>
      </c>
      <c r="H7" s="37" t="s">
        <v>98</v>
      </c>
      <c r="I7" s="37" t="s">
        <v>99</v>
      </c>
      <c r="J7" s="37" t="s">
        <v>100</v>
      </c>
      <c r="K7" s="37" t="s">
        <v>101</v>
      </c>
      <c r="L7" s="37" t="s">
        <v>102</v>
      </c>
      <c r="M7" s="37" t="s">
        <v>103</v>
      </c>
      <c r="N7" s="38" t="s">
        <v>104</v>
      </c>
      <c r="O7" s="38" t="s">
        <v>105</v>
      </c>
      <c r="P7" s="38">
        <v>0.5</v>
      </c>
      <c r="Q7" s="38">
        <v>98.9</v>
      </c>
      <c r="R7" s="38">
        <v>3373</v>
      </c>
      <c r="S7" s="38">
        <v>7400</v>
      </c>
      <c r="T7" s="38">
        <v>33.22</v>
      </c>
      <c r="U7" s="38">
        <v>222.76</v>
      </c>
      <c r="V7" s="38">
        <v>37</v>
      </c>
      <c r="W7" s="38">
        <v>0.02</v>
      </c>
      <c r="X7" s="38">
        <v>1850</v>
      </c>
      <c r="Y7" s="38">
        <v>37.619999999999997</v>
      </c>
      <c r="Z7" s="38">
        <v>36.549999999999997</v>
      </c>
      <c r="AA7" s="38">
        <v>45.18</v>
      </c>
      <c r="AB7" s="38">
        <v>52.27</v>
      </c>
      <c r="AC7" s="38">
        <v>50.1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4111.82</v>
      </c>
      <c r="BG7" s="38">
        <v>2874.12</v>
      </c>
      <c r="BH7" s="38">
        <v>3088.06</v>
      </c>
      <c r="BI7" s="38">
        <v>2834.25</v>
      </c>
      <c r="BJ7" s="38">
        <v>0</v>
      </c>
      <c r="BK7" s="38">
        <v>2585.83</v>
      </c>
      <c r="BL7" s="38">
        <v>2464.06</v>
      </c>
      <c r="BM7" s="38">
        <v>1914.94</v>
      </c>
      <c r="BN7" s="38">
        <v>1759.36</v>
      </c>
      <c r="BO7" s="38">
        <v>1837.88</v>
      </c>
      <c r="BP7" s="38">
        <v>1937.22</v>
      </c>
      <c r="BQ7" s="38">
        <v>42.74</v>
      </c>
      <c r="BR7" s="38">
        <v>45.91</v>
      </c>
      <c r="BS7" s="38">
        <v>46.17</v>
      </c>
      <c r="BT7" s="38">
        <v>80.22</v>
      </c>
      <c r="BU7" s="38">
        <v>54.16</v>
      </c>
      <c r="BV7" s="38">
        <v>31.45</v>
      </c>
      <c r="BW7" s="38">
        <v>32.909999999999997</v>
      </c>
      <c r="BX7" s="38">
        <v>34.020000000000003</v>
      </c>
      <c r="BY7" s="38">
        <v>37.200000000000003</v>
      </c>
      <c r="BZ7" s="38">
        <v>35.03</v>
      </c>
      <c r="CA7" s="38">
        <v>35.299999999999997</v>
      </c>
      <c r="CB7" s="38">
        <v>385.71</v>
      </c>
      <c r="CC7" s="38">
        <v>387.56</v>
      </c>
      <c r="CD7" s="38">
        <v>387.68</v>
      </c>
      <c r="CE7" s="38">
        <v>222.43</v>
      </c>
      <c r="CF7" s="38">
        <v>332.1</v>
      </c>
      <c r="CG7" s="38">
        <v>588.54999999999995</v>
      </c>
      <c r="CH7" s="38">
        <v>561.54</v>
      </c>
      <c r="CI7" s="38">
        <v>553.77</v>
      </c>
      <c r="CJ7" s="38">
        <v>508.64</v>
      </c>
      <c r="CK7" s="38">
        <v>525.22</v>
      </c>
      <c r="CL7" s="38">
        <v>521.14</v>
      </c>
      <c r="CM7" s="38">
        <v>45</v>
      </c>
      <c r="CN7" s="38">
        <v>45</v>
      </c>
      <c r="CO7" s="38">
        <v>45</v>
      </c>
      <c r="CP7" s="38">
        <v>45</v>
      </c>
      <c r="CQ7" s="38">
        <v>40</v>
      </c>
      <c r="CR7" s="38">
        <v>37.950000000000003</v>
      </c>
      <c r="CS7" s="38">
        <v>34.92</v>
      </c>
      <c r="CT7" s="38">
        <v>36.44</v>
      </c>
      <c r="CU7" s="38">
        <v>34.29</v>
      </c>
      <c r="CV7" s="38">
        <v>35.340000000000003</v>
      </c>
      <c r="CW7" s="38">
        <v>35.75</v>
      </c>
      <c r="CX7" s="38">
        <v>100</v>
      </c>
      <c r="CY7" s="38">
        <v>100</v>
      </c>
      <c r="CZ7" s="38">
        <v>100</v>
      </c>
      <c r="DA7" s="38">
        <v>100</v>
      </c>
      <c r="DB7" s="38">
        <v>100</v>
      </c>
      <c r="DC7" s="38">
        <v>88.2</v>
      </c>
      <c r="DD7" s="38">
        <v>88.64</v>
      </c>
      <c r="DE7" s="38">
        <v>89.93</v>
      </c>
      <c r="DF7" s="38">
        <v>89.88</v>
      </c>
      <c r="DG7" s="38">
        <v>91.52</v>
      </c>
      <c r="DH7" s="38">
        <v>90.51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0.01</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丸山誠司</cp:lastModifiedBy>
  <dcterms:modified xsi:type="dcterms:W3CDTF">2020-02-04T07:16:36Z</dcterms:modified>
</cp:coreProperties>
</file>