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8.6.101\財政課\財政係\各種調査照会\平成29年度\【20180202】【提出〆切　2月13日まで】公営企業に係る経営比較分析表の作成について（依頼）\提出稿\"/>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<sst xmlns="http://schemas.openxmlformats.org/spreadsheetml/2006/main" count="240" uniqueCount="126">
  <si>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</si>
  <si>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</si>
  <si>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</si>
  <si>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</si>
  <si>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</si>
  <si>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</si>
  <si>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</si>
  <si>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</si>
  <si>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</si>
  <si>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</si>
  <si>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</si>
  <si>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</si>
  <si>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</si>
  <si>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</si>
  <si>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</si>
  <si>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</si>
  <si>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</si>
  <si>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</si>
  <si>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</si>
  <si>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</si>
  <si>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</si>
  <si>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</si>
  <si>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</si>
  <si>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</si>
  <si>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</si>
  <si>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</si>
  <si>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</si>
  <si>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</si>
  <si>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</si>
  <si>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</si>
  <si>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</si>
  <si>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</si>
  <si>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</si>
  <si>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</si>
  <si>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</si>
  <si>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</si>
  <si>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</si>
  <si>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</si>
  <si>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</si>
  <si>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</si>
  <si>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</si>
  <si>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</si>
  <si>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</si>
  <si>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</si>
  <si>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</si>
  <si>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</si>
  <si>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</si>
  <si>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</si>
  <si>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</si>
  <si>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</si>
  <si>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</si>
  <si>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</si>
  <si>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</si>
  <si>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</si>
  <si>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</si>
  <si>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</si>
  <si>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</si>
  <si>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</si>
  <si>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</si>
  <si>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</si>
  <si>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</si>
  <si>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</si>
  <si>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</si>
  <si>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</si>
  <si>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</si>
  <si>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</si>
  <si>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</si>
  <si>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</si>
  <si>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</si>
  <si>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</si>
  <si>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</si>
  <si>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</si>
  <si>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</si>
  <si>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</si>
  <si>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</si>
  <si>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</si>
  <si>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</si>
  <si>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</si>
  <si>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</si>
  <si>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</si>
  <si>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</si>
  <si>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</si>
  <si>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</si>
  <si>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</si>
  <si>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</si>
  <si>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</si>
  <si>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</si>
  <si>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</si>
  <si>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</si>
  <si>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</si>
  <si>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</si>
  <si>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</si>
  <si>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</si>
  <si>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</si>
  <si>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</si>
  <si>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</si>
  <si>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</si>
  <si>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</si>
  <si>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</si>
  <si>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</si>
  <si>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</si>
  <si>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</si>
  <si>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</si>
  <si>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</si>
  <si>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</si>
  <si>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</si>
  <si>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</si>
  <si>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</si>
  <si>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</si>
  <si>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</si>
  <si>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尾花沢市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</si>
  <si>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</si>
  <si>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</si>
  <si>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</si>
  <si>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</si>
  <si>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</si>
  <si>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</si>
  <si>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</si>
  <si>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</si>
  <si>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</si>
  <si>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</si>
  <si>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</si>
  <si>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３処理区あり、供用開始は牛房野処理区(平成１３年４月)、毒沢処理区(平成１６年４月)、宮沢西部処理区(平成２０年４月)と比較的新しい施設であり、水洗化率が低いため、経費回収率、施設利用率が低く、整備した施設が現状では適切な水準の料金収入に結びついていない。３処理区あり、範囲が広く、家屋連担していないため、効率性は良くない。更に農業集落排水は処理区域内人口が少なく有収水量も少ないため、汚水処理原価が高い傾向にある。比較的に後発な事業体であるため、償還期間中であり、企業債残高対事業規模比率は高い。よって、使用料のみでは不足が生じるため、一般会計繰入金で不足分を補填している。</t>
    <phoneticPr fontId="4"/>
  </si>
  <si>
    <t>使用料以外の収入である一般会計繰入金に依存している面もあり、今後も加入促進に努め、水洗化率を向上させ、使用料の増収を図る。また、経費削減について民間委託を活用し、今後も経費を極力節減し、より健全・効率的な経営に努める。</t>
    <phoneticPr fontId="4"/>
  </si>
  <si>
    <t>３処理区あり、供用開始は牛房野処理区(平成１３年４月)、毒沢処理区(平成１６年４月)、宮沢西部処理区(平成２０年４月)と比較的新しい施設であるが、間もなく２０年目を迎える施設があるため修繕費が嵩んでいる状況である。早期の長寿命化計画策定を要する。</t>
    <rPh sb="73" eb="74">
      <t>マ</t>
    </rPh>
    <rPh sb="79" eb="81">
      <t>ネンメ</t>
    </rPh>
    <rPh sb="82" eb="83">
      <t>ムカ</t>
    </rPh>
    <rPh sb="85" eb="87">
      <t>シセツ</t>
    </rPh>
    <rPh sb="92" eb="94">
      <t>シュウゼン</t>
    </rPh>
    <rPh sb="94" eb="95">
      <t>ヒ</t>
    </rPh>
    <rPh sb="96" eb="97">
      <t>カサ</t>
    </rPh>
    <rPh sb="101" eb="103">
      <t>ジョウキョウ</t>
    </rPh>
    <rPh sb="107" eb="109">
      <t>ソウキ</t>
    </rPh>
    <rPh sb="114" eb="116">
      <t>ケイカク</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</si>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</sst>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48409608"/>
        <c:axId val="54841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7.0000000000000007E-2</c:v>
                </c:pt>
                <c:pt idx="3">
                  <c:v>0.02</c:v>
                </c:pt>
                <c:pt idx="4">
                  <c:v>2.0499999999999998</c:v>
                </c:pt>
              </c:numCache>
            </c:numRef>
          </c:val>
          <c:smooth val="0"/>
        </c:ser>
        <c:dLbls>
          <c:showLegendKey val="0"/>
          <c:showVal val="0"/>
          <c:showCatName val="0"/>
          <c:showSerName val="0"/>
          <c:showPercent val="0"/>
          <c:showBubbleSize val="0"/>
        </c:dLbls>
        <c:marker val="1"/>
        <c:smooth val="0"/>
        <c:axId val="548409608"/>
        <c:axId val="548416272"/>
      </c:lineChart>
      <c:dateAx>
        <c:axId val="548409608"/>
        <c:scaling>
          <c:orientation val="minMax"/>
        </c:scaling>
        <c:delete val="1"/>
        <c:axPos val="b"/>
        <c:numFmt formatCode="ge" sourceLinked="1"/>
        <c:majorTickMark val="none"/>
        <c:minorTickMark val="none"/>
        <c:tickLblPos val="none"/>
        <c:crossAx val="548416272"/>
        <c:crosses val="autoZero"/>
        <c:auto val="1"/>
        <c:lblOffset val="100"/>
        <c:baseTimeUnit val="years"/>
      </c:dateAx>
      <c:valAx>
        <c:axId val="54841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409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36.32</c:v>
                </c:pt>
                <c:pt idx="1">
                  <c:v>35.93</c:v>
                </c:pt>
                <c:pt idx="2">
                  <c:v>36.06</c:v>
                </c:pt>
                <c:pt idx="3">
                  <c:v>35.04</c:v>
                </c:pt>
                <c:pt idx="4">
                  <c:v>34.909999999999997</c:v>
                </c:pt>
              </c:numCache>
            </c:numRef>
          </c:val>
        </c:ser>
        <c:dLbls>
          <c:showLegendKey val="0"/>
          <c:showVal val="0"/>
          <c:showCatName val="0"/>
          <c:showSerName val="0"/>
          <c:showPercent val="0"/>
          <c:showBubbleSize val="0"/>
        </c:dLbls>
        <c:gapWidth val="150"/>
        <c:axId val="383768112"/>
        <c:axId val="38376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46.06</c:v>
                </c:pt>
                <c:pt idx="1">
                  <c:v>45.95</c:v>
                </c:pt>
                <c:pt idx="2">
                  <c:v>44.69</c:v>
                </c:pt>
                <c:pt idx="3">
                  <c:v>44.69</c:v>
                </c:pt>
                <c:pt idx="4">
                  <c:v>60.65</c:v>
                </c:pt>
              </c:numCache>
            </c:numRef>
          </c:val>
          <c:smooth val="0"/>
        </c:ser>
        <c:dLbls>
          <c:showLegendKey val="0"/>
          <c:showVal val="0"/>
          <c:showCatName val="0"/>
          <c:showSerName val="0"/>
          <c:showPercent val="0"/>
          <c:showBubbleSize val="0"/>
        </c:dLbls>
        <c:marker val="1"/>
        <c:smooth val="0"/>
        <c:axId val="383768112"/>
        <c:axId val="383765760"/>
      </c:lineChart>
      <c:dateAx>
        <c:axId val="383768112"/>
        <c:scaling>
          <c:orientation val="minMax"/>
        </c:scaling>
        <c:delete val="1"/>
        <c:axPos val="b"/>
        <c:numFmt formatCode="ge" sourceLinked="1"/>
        <c:majorTickMark val="none"/>
        <c:minorTickMark val="none"/>
        <c:tickLblPos val="none"/>
        <c:crossAx val="383765760"/>
        <c:crosses val="autoZero"/>
        <c:auto val="1"/>
        <c:lblOffset val="100"/>
        <c:baseTimeUnit val="years"/>
      </c:dateAx>
      <c:valAx>
        <c:axId val="38376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76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64.81</c:v>
                </c:pt>
                <c:pt idx="1">
                  <c:v>68.47</c:v>
                </c:pt>
                <c:pt idx="2">
                  <c:v>69.989999999999995</c:v>
                </c:pt>
                <c:pt idx="3">
                  <c:v>71.86</c:v>
                </c:pt>
                <c:pt idx="4">
                  <c:v>69.989999999999995</c:v>
                </c:pt>
              </c:numCache>
            </c:numRef>
          </c:val>
        </c:ser>
        <c:dLbls>
          <c:showLegendKey val="0"/>
          <c:showVal val="0"/>
          <c:showCatName val="0"/>
          <c:showSerName val="0"/>
          <c:showPercent val="0"/>
          <c:showBubbleSize val="0"/>
        </c:dLbls>
        <c:gapWidth val="150"/>
        <c:axId val="383768504"/>
        <c:axId val="383766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72.989999999999995</c:v>
                </c:pt>
                <c:pt idx="1">
                  <c:v>71.97</c:v>
                </c:pt>
                <c:pt idx="2">
                  <c:v>70.59</c:v>
                </c:pt>
                <c:pt idx="3">
                  <c:v>69.67</c:v>
                </c:pt>
                <c:pt idx="4">
                  <c:v>84.58</c:v>
                </c:pt>
              </c:numCache>
            </c:numRef>
          </c:val>
          <c:smooth val="0"/>
        </c:ser>
        <c:dLbls>
          <c:showLegendKey val="0"/>
          <c:showVal val="0"/>
          <c:showCatName val="0"/>
          <c:showSerName val="0"/>
          <c:showPercent val="0"/>
          <c:showBubbleSize val="0"/>
        </c:dLbls>
        <c:marker val="1"/>
        <c:smooth val="0"/>
        <c:axId val="383768504"/>
        <c:axId val="383766936"/>
      </c:lineChart>
      <c:dateAx>
        <c:axId val="383768504"/>
        <c:scaling>
          <c:orientation val="minMax"/>
        </c:scaling>
        <c:delete val="1"/>
        <c:axPos val="b"/>
        <c:numFmt formatCode="ge" sourceLinked="1"/>
        <c:majorTickMark val="none"/>
        <c:minorTickMark val="none"/>
        <c:tickLblPos val="none"/>
        <c:crossAx val="383766936"/>
        <c:crosses val="autoZero"/>
        <c:auto val="1"/>
        <c:lblOffset val="100"/>
        <c:baseTimeUnit val="years"/>
      </c:dateAx>
      <c:valAx>
        <c:axId val="383766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768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53.72</c:v>
                </c:pt>
                <c:pt idx="1">
                  <c:v>50.11</c:v>
                </c:pt>
                <c:pt idx="2">
                  <c:v>50.36</c:v>
                </c:pt>
                <c:pt idx="3">
                  <c:v>50.46</c:v>
                </c:pt>
                <c:pt idx="4">
                  <c:v>51.12</c:v>
                </c:pt>
              </c:numCache>
            </c:numRef>
          </c:val>
        </c:ser>
        <c:dLbls>
          <c:showLegendKey val="0"/>
          <c:showVal val="0"/>
          <c:showCatName val="0"/>
          <c:showSerName val="0"/>
          <c:showPercent val="0"/>
          <c:showBubbleSize val="0"/>
        </c:dLbls>
        <c:gapWidth val="150"/>
        <c:axId val="548417056"/>
        <c:axId val="548413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48417056"/>
        <c:axId val="548413528"/>
      </c:lineChart>
      <c:dateAx>
        <c:axId val="548417056"/>
        <c:scaling>
          <c:orientation val="minMax"/>
        </c:scaling>
        <c:delete val="1"/>
        <c:axPos val="b"/>
        <c:numFmt formatCode="ge" sourceLinked="1"/>
        <c:majorTickMark val="none"/>
        <c:minorTickMark val="none"/>
        <c:tickLblPos val="none"/>
        <c:crossAx val="548413528"/>
        <c:crosses val="autoZero"/>
        <c:auto val="1"/>
        <c:lblOffset val="100"/>
        <c:baseTimeUnit val="years"/>
      </c:dateAx>
      <c:valAx>
        <c:axId val="548413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4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48415488"/>
        <c:axId val="548415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48415488"/>
        <c:axId val="548415880"/>
      </c:lineChart>
      <c:dateAx>
        <c:axId val="548415488"/>
        <c:scaling>
          <c:orientation val="minMax"/>
        </c:scaling>
        <c:delete val="1"/>
        <c:axPos val="b"/>
        <c:numFmt formatCode="ge" sourceLinked="1"/>
        <c:majorTickMark val="none"/>
        <c:minorTickMark val="none"/>
        <c:tickLblPos val="none"/>
        <c:crossAx val="548415880"/>
        <c:crosses val="autoZero"/>
        <c:auto val="1"/>
        <c:lblOffset val="100"/>
        <c:baseTimeUnit val="years"/>
      </c:dateAx>
      <c:valAx>
        <c:axId val="548415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841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0123728"/>
        <c:axId val="550116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0123728"/>
        <c:axId val="550116280"/>
      </c:lineChart>
      <c:dateAx>
        <c:axId val="550123728"/>
        <c:scaling>
          <c:orientation val="minMax"/>
        </c:scaling>
        <c:delete val="1"/>
        <c:axPos val="b"/>
        <c:numFmt formatCode="ge" sourceLinked="1"/>
        <c:majorTickMark val="none"/>
        <c:minorTickMark val="none"/>
        <c:tickLblPos val="none"/>
        <c:crossAx val="550116280"/>
        <c:crosses val="autoZero"/>
        <c:auto val="1"/>
        <c:lblOffset val="100"/>
        <c:baseTimeUnit val="years"/>
      </c:dateAx>
      <c:valAx>
        <c:axId val="550116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12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0121376"/>
        <c:axId val="550124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0121376"/>
        <c:axId val="550124904"/>
      </c:lineChart>
      <c:dateAx>
        <c:axId val="550121376"/>
        <c:scaling>
          <c:orientation val="minMax"/>
        </c:scaling>
        <c:delete val="1"/>
        <c:axPos val="b"/>
        <c:numFmt formatCode="ge" sourceLinked="1"/>
        <c:majorTickMark val="none"/>
        <c:minorTickMark val="none"/>
        <c:tickLblPos val="none"/>
        <c:crossAx val="550124904"/>
        <c:crosses val="autoZero"/>
        <c:auto val="1"/>
        <c:lblOffset val="100"/>
        <c:baseTimeUnit val="years"/>
      </c:dateAx>
      <c:valAx>
        <c:axId val="550124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12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0126080"/>
        <c:axId val="550126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0126080"/>
        <c:axId val="550126472"/>
      </c:lineChart>
      <c:dateAx>
        <c:axId val="550126080"/>
        <c:scaling>
          <c:orientation val="minMax"/>
        </c:scaling>
        <c:delete val="1"/>
        <c:axPos val="b"/>
        <c:numFmt formatCode="ge" sourceLinked="1"/>
        <c:majorTickMark val="none"/>
        <c:minorTickMark val="none"/>
        <c:tickLblPos val="none"/>
        <c:crossAx val="550126472"/>
        <c:crosses val="autoZero"/>
        <c:auto val="1"/>
        <c:lblOffset val="100"/>
        <c:baseTimeUnit val="years"/>
      </c:dateAx>
      <c:valAx>
        <c:axId val="550126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12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4176.8999999999996</c:v>
                </c:pt>
                <c:pt idx="1">
                  <c:v>3483.54</c:v>
                </c:pt>
                <c:pt idx="2">
                  <c:v>3778.9</c:v>
                </c:pt>
                <c:pt idx="3" formatCode="#,##0.00;&quot;△&quot;#,##0.00">
                  <c:v>0</c:v>
                </c:pt>
                <c:pt idx="4">
                  <c:v>4279.01</c:v>
                </c:pt>
              </c:numCache>
            </c:numRef>
          </c:val>
        </c:ser>
        <c:dLbls>
          <c:showLegendKey val="0"/>
          <c:showVal val="0"/>
          <c:showCatName val="0"/>
          <c:showSerName val="0"/>
          <c:showPercent val="0"/>
          <c:showBubbleSize val="0"/>
        </c:dLbls>
        <c:gapWidth val="150"/>
        <c:axId val="550128040"/>
        <c:axId val="55012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1144.05</c:v>
                </c:pt>
                <c:pt idx="1">
                  <c:v>1117.1099999999999</c:v>
                </c:pt>
                <c:pt idx="2">
                  <c:v>1161.05</c:v>
                </c:pt>
                <c:pt idx="3">
                  <c:v>979.89</c:v>
                </c:pt>
                <c:pt idx="4">
                  <c:v>974.93</c:v>
                </c:pt>
              </c:numCache>
            </c:numRef>
          </c:val>
          <c:smooth val="0"/>
        </c:ser>
        <c:dLbls>
          <c:showLegendKey val="0"/>
          <c:showVal val="0"/>
          <c:showCatName val="0"/>
          <c:showSerName val="0"/>
          <c:showPercent val="0"/>
          <c:showBubbleSize val="0"/>
        </c:dLbls>
        <c:marker val="1"/>
        <c:smooth val="0"/>
        <c:axId val="550128040"/>
        <c:axId val="550126864"/>
      </c:lineChart>
      <c:dateAx>
        <c:axId val="550128040"/>
        <c:scaling>
          <c:orientation val="minMax"/>
        </c:scaling>
        <c:delete val="1"/>
        <c:axPos val="b"/>
        <c:numFmt formatCode="ge" sourceLinked="1"/>
        <c:majorTickMark val="none"/>
        <c:minorTickMark val="none"/>
        <c:tickLblPos val="none"/>
        <c:crossAx val="550126864"/>
        <c:crosses val="autoZero"/>
        <c:auto val="1"/>
        <c:lblOffset val="100"/>
        <c:baseTimeUnit val="years"/>
      </c:dateAx>
      <c:valAx>
        <c:axId val="55012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012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28.62</c:v>
                </c:pt>
                <c:pt idx="1">
                  <c:v>29.6</c:v>
                </c:pt>
                <c:pt idx="2">
                  <c:v>30.02</c:v>
                </c:pt>
                <c:pt idx="3">
                  <c:v>31.88</c:v>
                </c:pt>
                <c:pt idx="4">
                  <c:v>32.43</c:v>
                </c:pt>
              </c:numCache>
            </c:numRef>
          </c:val>
        </c:ser>
        <c:dLbls>
          <c:showLegendKey val="0"/>
          <c:showVal val="0"/>
          <c:showCatName val="0"/>
          <c:showSerName val="0"/>
          <c:showPercent val="0"/>
          <c:showBubbleSize val="0"/>
        </c:dLbls>
        <c:gapWidth val="150"/>
        <c:axId val="547284776"/>
        <c:axId val="547280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42.48</c:v>
                </c:pt>
                <c:pt idx="1">
                  <c:v>41.04</c:v>
                </c:pt>
                <c:pt idx="2">
                  <c:v>41.08</c:v>
                </c:pt>
                <c:pt idx="3">
                  <c:v>41.34</c:v>
                </c:pt>
                <c:pt idx="4">
                  <c:v>55.32</c:v>
                </c:pt>
              </c:numCache>
            </c:numRef>
          </c:val>
          <c:smooth val="0"/>
        </c:ser>
        <c:dLbls>
          <c:showLegendKey val="0"/>
          <c:showVal val="0"/>
          <c:showCatName val="0"/>
          <c:showSerName val="0"/>
          <c:showPercent val="0"/>
          <c:showBubbleSize val="0"/>
        </c:dLbls>
        <c:marker val="1"/>
        <c:smooth val="0"/>
        <c:axId val="547284776"/>
        <c:axId val="547280072"/>
      </c:lineChart>
      <c:dateAx>
        <c:axId val="547284776"/>
        <c:scaling>
          <c:orientation val="minMax"/>
        </c:scaling>
        <c:delete val="1"/>
        <c:axPos val="b"/>
        <c:numFmt formatCode="ge" sourceLinked="1"/>
        <c:majorTickMark val="none"/>
        <c:minorTickMark val="none"/>
        <c:tickLblPos val="none"/>
        <c:crossAx val="547280072"/>
        <c:crosses val="autoZero"/>
        <c:auto val="1"/>
        <c:lblOffset val="100"/>
        <c:baseTimeUnit val="years"/>
      </c:dateAx>
      <c:valAx>
        <c:axId val="547280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7284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554.87</c:v>
                </c:pt>
                <c:pt idx="1">
                  <c:v>534.16</c:v>
                </c:pt>
                <c:pt idx="2">
                  <c:v>539</c:v>
                </c:pt>
                <c:pt idx="3">
                  <c:v>507.26</c:v>
                </c:pt>
                <c:pt idx="4">
                  <c:v>535.15</c:v>
                </c:pt>
              </c:numCache>
            </c:numRef>
          </c:val>
        </c:ser>
        <c:dLbls>
          <c:showLegendKey val="0"/>
          <c:showVal val="0"/>
          <c:showCatName val="0"/>
          <c:showSerName val="0"/>
          <c:showPercent val="0"/>
          <c:showBubbleSize val="0"/>
        </c:dLbls>
        <c:gapWidth val="150"/>
        <c:axId val="547282816"/>
        <c:axId val="547285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343.8</c:v>
                </c:pt>
                <c:pt idx="1">
                  <c:v>357.08</c:v>
                </c:pt>
                <c:pt idx="2">
                  <c:v>378.08</c:v>
                </c:pt>
                <c:pt idx="3">
                  <c:v>357.49</c:v>
                </c:pt>
                <c:pt idx="4">
                  <c:v>283.17</c:v>
                </c:pt>
              </c:numCache>
            </c:numRef>
          </c:val>
          <c:smooth val="0"/>
        </c:ser>
        <c:dLbls>
          <c:showLegendKey val="0"/>
          <c:showVal val="0"/>
          <c:showCatName val="0"/>
          <c:showSerName val="0"/>
          <c:showPercent val="0"/>
          <c:showBubbleSize val="0"/>
        </c:dLbls>
        <c:marker val="1"/>
        <c:smooth val="0"/>
        <c:axId val="547282816"/>
        <c:axId val="547285560"/>
      </c:lineChart>
      <c:dateAx>
        <c:axId val="547282816"/>
        <c:scaling>
          <c:orientation val="minMax"/>
        </c:scaling>
        <c:delete val="1"/>
        <c:axPos val="b"/>
        <c:numFmt formatCode="ge" sourceLinked="1"/>
        <c:majorTickMark val="none"/>
        <c:minorTickMark val="none"/>
        <c:tickLblPos val="none"/>
        <c:crossAx val="547285560"/>
        <c:crosses val="autoZero"/>
        <c:auto val="1"/>
        <c:lblOffset val="100"/>
        <c:baseTimeUnit val="years"/>
      </c:dateAx>
      <c:valAx>
        <c:axId val="547285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728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尾花沢市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17009</v>
      </c>
      <c r="AM8" s="50"/>
      <c r="AN8" s="50"/>
      <c r="AO8" s="50"/>
      <c r="AP8" s="50"/>
      <c r="AQ8" s="50"/>
      <c r="AR8" s="50"/>
      <c r="AS8" s="50"/>
      <c r="AT8" s="45">
        <f>データ!T6</f>
        <v>372.53</v>
      </c>
      <c r="AU8" s="45"/>
      <c r="AV8" s="45"/>
      <c r="AW8" s="45"/>
      <c r="AX8" s="45"/>
      <c r="AY8" s="45"/>
      <c r="AZ8" s="45"/>
      <c r="BA8" s="45"/>
      <c r="BB8" s="45">
        <f>データ!U6</f>
        <v>45.66</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9.44</v>
      </c>
      <c r="Q10" s="45"/>
      <c r="R10" s="45"/>
      <c r="S10" s="45"/>
      <c r="T10" s="45"/>
      <c r="U10" s="45"/>
      <c r="V10" s="45"/>
      <c r="W10" s="45">
        <f>データ!Q6</f>
        <v>94.29</v>
      </c>
      <c r="X10" s="45"/>
      <c r="Y10" s="45"/>
      <c r="Z10" s="45"/>
      <c r="AA10" s="45"/>
      <c r="AB10" s="45"/>
      <c r="AC10" s="45"/>
      <c r="AD10" s="50">
        <f>データ!R6</f>
        <v>3240</v>
      </c>
      <c r="AE10" s="50"/>
      <c r="AF10" s="50"/>
      <c r="AG10" s="50"/>
      <c r="AH10" s="50"/>
      <c r="AI10" s="50"/>
      <c r="AJ10" s="50"/>
      <c r="AK10" s="2"/>
      <c r="AL10" s="50">
        <f>データ!V6</f>
        <v>1593</v>
      </c>
      <c r="AM10" s="50"/>
      <c r="AN10" s="50"/>
      <c r="AO10" s="50"/>
      <c r="AP10" s="50"/>
      <c r="AQ10" s="50"/>
      <c r="AR10" s="50"/>
      <c r="AS10" s="50"/>
      <c r="AT10" s="45">
        <f>データ!W6</f>
        <v>1.23</v>
      </c>
      <c r="AU10" s="45"/>
      <c r="AV10" s="45"/>
      <c r="AW10" s="45"/>
      <c r="AX10" s="45"/>
      <c r="AY10" s="45"/>
      <c r="AZ10" s="45"/>
      <c r="BA10" s="45"/>
      <c r="BB10" s="45">
        <f>データ!X6</f>
        <v>1295.1199999999999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122</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62120</v>
      </c>
      <c r="D6" s="33">
        <f t="shared" si="3"/>
        <v>47</v>
      </c>
      <c r="E6" s="33">
        <f t="shared" si="3"/>
        <v>17</v>
      </c>
      <c r="F6" s="33">
        <f t="shared" si="3"/>
        <v>5</v>
      </c>
      <c r="G6" s="33">
        <f t="shared" si="3"/>
        <v>0</v>
      </c>
      <c r="H6" s="33" t="str">
        <f t="shared" si="3"/>
        <v>山形県　尾花沢市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9.44</v>
      </c>
      <c r="Q6" s="34">
        <f t="shared" si="3"/>
        <v>94.29</v>
      </c>
      <c r="R6" s="34">
        <f t="shared" si="3"/>
        <v>3240</v>
      </c>
      <c r="S6" s="34">
        <f t="shared" si="3"/>
        <v>17009</v>
      </c>
      <c r="T6" s="34">
        <f t="shared" si="3"/>
        <v>372.53</v>
      </c>
      <c r="U6" s="34">
        <f t="shared" si="3"/>
        <v>45.66</v>
      </c>
      <c r="V6" s="34">
        <f t="shared" si="3"/>
        <v>1593</v>
      </c>
      <c r="W6" s="34">
        <f t="shared" si="3"/>
        <v>1.23</v>
      </c>
      <c r="X6" s="34">
        <f t="shared" si="3"/>
        <v>1295.1199999999999</v>
      </c>
      <c r="Y6" s="35">
        <f>IF(Y7="",NA(),Y7)</f>
        <v>53.72</v>
      </c>
      <c r="Z6" s="35">
        <f t="shared" ref="Z6:AH6" si="4">IF(Z7="",NA(),Z7)</f>
        <v>50.11</v>
      </c>
      <c r="AA6" s="35">
        <f t="shared" si="4"/>
        <v>50.36</v>
      </c>
      <c r="AB6" s="35">
        <f t="shared" si="4"/>
        <v>50.46</v>
      </c>
      <c r="AC6" s="35">
        <f t="shared" si="4"/>
        <v>51.12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4176.8999999999996</v>
      </c>
      <c r="BG6" s="35">
        <f t="shared" ref="BG6:BO6" si="7">IF(BG7="",NA(),BG7)</f>
        <v>3483.54</v>
      </c>
      <c r="BH6" s="35">
        <f t="shared" si="7"/>
        <v>3778.9</v>
      </c>
      <c r="BI6" s="34">
        <f t="shared" si="7"/>
        <v>0</v>
      </c>
      <c r="BJ6" s="35">
        <f t="shared" si="7"/>
        <v>4279.01</v>
      </c>
      <c r="BK6" s="35">
        <f t="shared" si="7"/>
        <v>1144.05</v>
      </c>
      <c r="BL6" s="35">
        <f t="shared" si="7"/>
        <v>1117.1099999999999</v>
      </c>
      <c r="BM6" s="35">
        <f t="shared" si="7"/>
        <v>1161.05</v>
      </c>
      <c r="BN6" s="35">
        <f t="shared" si="7"/>
        <v>979.89</v>
      </c>
      <c r="BO6" s="35">
        <f t="shared" si="7"/>
        <v>974.93</v>
      </c>
      <c r="BP6" s="34" t="str">
        <f>IF(BP7="","",IF(BP7="-","【-】","【"&amp;SUBSTITUTE(TEXT(BP7,"#,##0.00"),"-","△")&amp;"】"))</f>
        <v>【914.53】</v>
      </c>
      <c r="BQ6" s="35">
        <f>IF(BQ7="",NA(),BQ7)</f>
        <v>28.62</v>
      </c>
      <c r="BR6" s="35">
        <f t="shared" ref="BR6:BZ6" si="8">IF(BR7="",NA(),BR7)</f>
        <v>29.6</v>
      </c>
      <c r="BS6" s="35">
        <f t="shared" si="8"/>
        <v>30.02</v>
      </c>
      <c r="BT6" s="35">
        <f t="shared" si="8"/>
        <v>31.88</v>
      </c>
      <c r="BU6" s="35">
        <f t="shared" si="8"/>
        <v>32.43</v>
      </c>
      <c r="BV6" s="35">
        <f t="shared" si="8"/>
        <v>42.48</v>
      </c>
      <c r="BW6" s="35">
        <f t="shared" si="8"/>
        <v>41.04</v>
      </c>
      <c r="BX6" s="35">
        <f t="shared" si="8"/>
        <v>41.08</v>
      </c>
      <c r="BY6" s="35">
        <f t="shared" si="8"/>
        <v>41.34</v>
      </c>
      <c r="BZ6" s="35">
        <f t="shared" si="8"/>
        <v>55.32</v>
      </c>
      <c r="CA6" s="34" t="str">
        <f>IF(CA7="","",IF(CA7="-","【-】","【"&amp;SUBSTITUTE(TEXT(CA7,"#,##0.00"),"-","△")&amp;"】"))</f>
        <v>【55.73】</v>
      </c>
      <c r="CB6" s="35">
        <f>IF(CB7="",NA(),CB7)</f>
        <v>554.87</v>
      </c>
      <c r="CC6" s="35">
        <f t="shared" ref="CC6:CK6" si="9">IF(CC7="",NA(),CC7)</f>
        <v>534.16</v>
      </c>
      <c r="CD6" s="35">
        <f t="shared" si="9"/>
        <v>539</v>
      </c>
      <c r="CE6" s="35">
        <f t="shared" si="9"/>
        <v>507.26</v>
      </c>
      <c r="CF6" s="35">
        <f t="shared" si="9"/>
        <v>535.15</v>
      </c>
      <c r="CG6" s="35">
        <f t="shared" si="9"/>
        <v>343.8</v>
      </c>
      <c r="CH6" s="35">
        <f t="shared" si="9"/>
        <v>357.08</v>
      </c>
      <c r="CI6" s="35">
        <f t="shared" si="9"/>
        <v>378.08</v>
      </c>
      <c r="CJ6" s="35">
        <f t="shared" si="9"/>
        <v>357.49</v>
      </c>
      <c r="CK6" s="35">
        <f t="shared" si="9"/>
        <v>283.17</v>
      </c>
      <c r="CL6" s="34" t="str">
        <f>IF(CL7="","",IF(CL7="-","【-】","【"&amp;SUBSTITUTE(TEXT(CL7,"#,##0.00"),"-","△")&amp;"】"))</f>
        <v>【276.78】</v>
      </c>
      <c r="CM6" s="35">
        <f>IF(CM7="",NA(),CM7)</f>
        <v>36.32</v>
      </c>
      <c r="CN6" s="35">
        <f t="shared" ref="CN6:CV6" si="10">IF(CN7="",NA(),CN7)</f>
        <v>35.93</v>
      </c>
      <c r="CO6" s="35">
        <f t="shared" si="10"/>
        <v>36.06</v>
      </c>
      <c r="CP6" s="35">
        <f t="shared" si="10"/>
        <v>35.04</v>
      </c>
      <c r="CQ6" s="35">
        <f t="shared" si="10"/>
        <v>34.909999999999997</v>
      </c>
      <c r="CR6" s="35">
        <f t="shared" si="10"/>
        <v>46.06</v>
      </c>
      <c r="CS6" s="35">
        <f t="shared" si="10"/>
        <v>45.95</v>
      </c>
      <c r="CT6" s="35">
        <f t="shared" si="10"/>
        <v>44.69</v>
      </c>
      <c r="CU6" s="35">
        <f t="shared" si="10"/>
        <v>44.69</v>
      </c>
      <c r="CV6" s="35">
        <f t="shared" si="10"/>
        <v>60.65</v>
      </c>
      <c r="CW6" s="34" t="str">
        <f>IF(CW7="","",IF(CW7="-","【-】","【"&amp;SUBSTITUTE(TEXT(CW7,"#,##0.00"),"-","△")&amp;"】"))</f>
        <v>【59.15】</v>
      </c>
      <c r="CX6" s="35">
        <f>IF(CX7="",NA(),CX7)</f>
        <v>64.81</v>
      </c>
      <c r="CY6" s="35">
        <f t="shared" ref="CY6:DG6" si="11">IF(CY7="",NA(),CY7)</f>
        <v>68.47</v>
      </c>
      <c r="CZ6" s="35">
        <f t="shared" si="11"/>
        <v>69.989999999999995</v>
      </c>
      <c r="DA6" s="35">
        <f t="shared" si="11"/>
        <v>71.86</v>
      </c>
      <c r="DB6" s="35">
        <f t="shared" si="11"/>
        <v>69.989999999999995</v>
      </c>
      <c r="DC6" s="35">
        <f t="shared" si="11"/>
        <v>72.989999999999995</v>
      </c>
      <c r="DD6" s="35">
        <f t="shared" si="11"/>
        <v>71.97</v>
      </c>
      <c r="DE6" s="35">
        <f t="shared" si="11"/>
        <v>70.59</v>
      </c>
      <c r="DF6" s="35">
        <f t="shared" si="11"/>
        <v>69.67</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0.06</v>
      </c>
      <c r="EK6" s="35">
        <f t="shared" si="14"/>
        <v>0.04</v>
      </c>
      <c r="EL6" s="35">
        <f t="shared" si="14"/>
        <v>7.0000000000000007E-2</v>
      </c>
      <c r="EM6" s="35">
        <f t="shared" si="14"/>
        <v>0.02</v>
      </c>
      <c r="EN6" s="35">
        <f t="shared" si="14"/>
        <v>2.0499999999999998</v>
      </c>
      <c r="EO6" s="34" t="str">
        <f>IF(EO7="","",IF(EO7="-","【-】","【"&amp;SUBSTITUTE(TEXT(EO7,"#,##0.00"),"-","△")&amp;"】"))</f>
        <v>【1.58】</v>
      </c>
    </row>
    <row r="7" spans="1:145" s="36" customFormat="1">
      <c r="A7" s="28"/>
      <c r="B7" s="37">
        <v>2016</v>
      </c>
      <c r="C7" s="37">
        <v>62120</v>
      </c>
      <c r="D7" s="37">
        <v>47</v>
      </c>
      <c r="E7" s="37">
        <v>17</v>
      </c>
      <c r="F7" s="37">
        <v>5</v>
      </c>
      <c r="G7" s="37">
        <v>0</v>
      </c>
      <c r="H7" s="37" t="s">
        <v>110</v>
      </c>
      <c r="I7" s="37" t="s">
        <v>111</v>
      </c>
      <c r="J7" s="37" t="s">
        <v>112</v>
      </c>
      <c r="K7" s="37" t="s">
        <v>113</v>
      </c>
      <c r="L7" s="37" t="s">
        <v>114</v>
      </c>
      <c r="M7" s="37"/>
      <c r="N7" s="38" t="s">
        <v>115</v>
      </c>
      <c r="O7" s="38" t="s">
        <v>116</v>
      </c>
      <c r="P7" s="38">
        <v>9.44</v>
      </c>
      <c r="Q7" s="38">
        <v>94.29</v>
      </c>
      <c r="R7" s="38">
        <v>3240</v>
      </c>
      <c r="S7" s="38">
        <v>17009</v>
      </c>
      <c r="T7" s="38">
        <v>372.53</v>
      </c>
      <c r="U7" s="38">
        <v>45.66</v>
      </c>
      <c r="V7" s="38">
        <v>1593</v>
      </c>
      <c r="W7" s="38">
        <v>1.23</v>
      </c>
      <c r="X7" s="38">
        <v>1295.1199999999999</v>
      </c>
      <c r="Y7" s="38">
        <v>53.72</v>
      </c>
      <c r="Z7" s="38">
        <v>50.11</v>
      </c>
      <c r="AA7" s="38">
        <v>50.36</v>
      </c>
      <c r="AB7" s="38">
        <v>50.46</v>
      </c>
      <c r="AC7" s="38">
        <v>51.12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4176.8999999999996</v>
      </c>
      <c r="BG7" s="38">
        <v>3483.54</v>
      </c>
      <c r="BH7" s="38">
        <v>3778.9</v>
      </c>
      <c r="BI7" s="38">
        <v>0</v>
      </c>
      <c r="BJ7" s="38">
        <v>4279.01</v>
      </c>
      <c r="BK7" s="38">
        <v>1144.05</v>
      </c>
      <c r="BL7" s="38">
        <v>1117.1099999999999</v>
      </c>
      <c r="BM7" s="38">
        <v>1161.05</v>
      </c>
      <c r="BN7" s="38">
        <v>979.89</v>
      </c>
      <c r="BO7" s="38">
        <v>974.93</v>
      </c>
      <c r="BP7" s="38">
        <v>914.53</v>
      </c>
      <c r="BQ7" s="38">
        <v>28.62</v>
      </c>
      <c r="BR7" s="38">
        <v>29.6</v>
      </c>
      <c r="BS7" s="38">
        <v>30.02</v>
      </c>
      <c r="BT7" s="38">
        <v>31.88</v>
      </c>
      <c r="BU7" s="38">
        <v>32.43</v>
      </c>
      <c r="BV7" s="38">
        <v>42.48</v>
      </c>
      <c r="BW7" s="38">
        <v>41.04</v>
      </c>
      <c r="BX7" s="38">
        <v>41.08</v>
      </c>
      <c r="BY7" s="38">
        <v>41.34</v>
      </c>
      <c r="BZ7" s="38">
        <v>55.32</v>
      </c>
      <c r="CA7" s="38">
        <v>55.73</v>
      </c>
      <c r="CB7" s="38">
        <v>554.87</v>
      </c>
      <c r="CC7" s="38">
        <v>534.16</v>
      </c>
      <c r="CD7" s="38">
        <v>539</v>
      </c>
      <c r="CE7" s="38">
        <v>507.26</v>
      </c>
      <c r="CF7" s="38">
        <v>535.15</v>
      </c>
      <c r="CG7" s="38">
        <v>343.8</v>
      </c>
      <c r="CH7" s="38">
        <v>357.08</v>
      </c>
      <c r="CI7" s="38">
        <v>378.08</v>
      </c>
      <c r="CJ7" s="38">
        <v>357.49</v>
      </c>
      <c r="CK7" s="38">
        <v>283.17</v>
      </c>
      <c r="CL7" s="38">
        <v>276.77999999999997</v>
      </c>
      <c r="CM7" s="38">
        <v>36.32</v>
      </c>
      <c r="CN7" s="38">
        <v>35.93</v>
      </c>
      <c r="CO7" s="38">
        <v>36.06</v>
      </c>
      <c r="CP7" s="38">
        <v>35.04</v>
      </c>
      <c r="CQ7" s="38">
        <v>34.909999999999997</v>
      </c>
      <c r="CR7" s="38">
        <v>46.06</v>
      </c>
      <c r="CS7" s="38">
        <v>45.95</v>
      </c>
      <c r="CT7" s="38">
        <v>44.69</v>
      </c>
      <c r="CU7" s="38">
        <v>44.69</v>
      </c>
      <c r="CV7" s="38">
        <v>60.65</v>
      </c>
      <c r="CW7" s="38">
        <v>59.15</v>
      </c>
      <c r="CX7" s="38">
        <v>64.81</v>
      </c>
      <c r="CY7" s="38">
        <v>68.47</v>
      </c>
      <c r="CZ7" s="38">
        <v>69.989999999999995</v>
      </c>
      <c r="DA7" s="38">
        <v>71.86</v>
      </c>
      <c r="DB7" s="38">
        <v>69.989999999999995</v>
      </c>
      <c r="DC7" s="38">
        <v>72.989999999999995</v>
      </c>
      <c r="DD7" s="38">
        <v>71.97</v>
      </c>
      <c r="DE7" s="38">
        <v>70.59</v>
      </c>
      <c r="DF7" s="38">
        <v>69.67</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0.06</v>
      </c>
      <c r="EK7" s="38">
        <v>0.04</v>
      </c>
      <c r="EL7" s="38">
        <v>7.0000000000000007E-2</v>
      </c>
      <c r="EM7" s="38">
        <v>0.02</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2018-02-19T03:38:34Z</cp:lastPrinted>
  <dcterms:created xsi:type="dcterms:W3CDTF">2017-12-25T02:25:12Z</dcterms:created>
  <dcterms:modified xsi:type="dcterms:W3CDTF">2018-02-19T03:38:37Z</dcterms:modified>
  <cp:category/>
</cp:coreProperties>
</file>