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mc:AlternateContent xmlns:mc="http://schemas.openxmlformats.org/markup-compatibility/2006">
    <mc:Choice Requires="x15">
      <x15ac:absPath xmlns:x15ac="http://schemas.microsoft.com/office/spreadsheetml/2010/11/ac" url="\\10.13.151.226\share\共有フォルダ\1.総務係\⑤経営企画係\○経営比較分析表\下水道\R2年度（R1決算数値）\報告\"/>
    </mc:Choice>
  </mc:AlternateContent>
  <xr:revisionPtr revIDLastSave="0" documentId="13_ncr:1_{C5021A76-0421-4E77-9719-F59817C2E193}" xr6:coauthVersionLast="36" xr6:coauthVersionMax="36" xr10:uidLastSave="{00000000-0000-0000-0000-000000000000}"/>
  <workbookProtection workbookAlgorithmName="SHA-512" workbookHashValue="X0xHYo8B4GxkYkURvtdb3yyVFNA+vmliUacXlsFJzTVnfV13XR+Gzc7rYx7RIZB9w9TErSCMWcUCbbDqUHqPPQ==" workbookSaltValue="i0DefuKl+43LhzTl4X4FhQ==" workbookSpinCount="100000" lockStructure="1"/>
  <bookViews>
    <workbookView xWindow="0" yWindow="0" windowWidth="20490" windowHeight="745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AL8" i="4" s="1"/>
  <c r="R6" i="5"/>
  <c r="AD10" i="4" s="1"/>
  <c r="Q6" i="5"/>
  <c r="P6" i="5"/>
  <c r="P10" i="4" s="1"/>
  <c r="O6" i="5"/>
  <c r="I10" i="4" s="1"/>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B10" i="4"/>
  <c r="BB8" i="4"/>
  <c r="AT8" i="4"/>
  <c r="AD8" i="4"/>
  <c r="W8" i="4"/>
  <c r="P8" i="4"/>
  <c r="I8" i="4"/>
  <c r="B8" i="4"/>
  <c r="B6" i="4"/>
</calcChain>
</file>

<file path=xl/sharedStrings.xml><?xml version="1.0" encoding="utf-8"?>
<sst xmlns="http://schemas.openxmlformats.org/spreadsheetml/2006/main" count="231" uniqueCount="116">
  <si>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</si>
  <si>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</si>
  <si>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</si>
  <si>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</si>
  <si>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</si>
  <si>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</si>
  <si>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</si>
  <si>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</si>
  <si>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</si>
  <si>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</si>
  <si>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</si>
  <si>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</si>
  <si>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</si>
  <si>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</si>
  <si>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</si>
  <si>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</si>
  <si>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</si>
  <si>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</si>
  <si>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</si>
  <si>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</si>
  <si>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</si>
  <si>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</si>
  <si>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</si>
  <si>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</si>
  <si>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</si>
  <si>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</si>
  <si>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</si>
  <si>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</si>
  <si>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</si>
  <si>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</si>
  <si>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</si>
  <si>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</si>
  <si>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</si>
  <si>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</si>
  <si>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</si>
  <si>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</si>
  <si>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</si>
  <si>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</si>
  <si>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</si>
  <si>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</si>
  <si>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</si>
  <si>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</si>
  <si>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</si>
  <si>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</si>
  <si>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</si>
  <si>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</si>
  <si>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</si>
  <si>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</si>
  <si>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</si>
  <si>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</si>
  <si>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</si>
  <si>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</si>
  <si>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</si>
  <si>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</si>
  <si>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</si>
  <si>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</si>
  <si>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</si>
  <si>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</si>
  <si>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</si>
  <si>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</si>
  <si>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</si>
  <si>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</si>
  <si>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</si>
  <si>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</si>
  <si>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</si>
  <si>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</si>
  <si>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</si>
  <si>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</si>
  <si>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</si>
  <si>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</si>
  <si>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</si>
  <si>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</si>
  <si>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</si>
  <si>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</si>
  <si>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</si>
  <si>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</si>
  <si>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</si>
  <si>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</si>
  <si>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</si>
  <si>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</si>
  <si>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</si>
  <si>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</si>
  <si>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</si>
  <si>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</si>
  <si>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</si>
  <si>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</si>
  <si>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</si>
  <si>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</si>
  <si>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</si>
  <si>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</si>
  <si>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</si>
  <si>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</si>
  <si>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</si>
  <si>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</si>
  <si>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</si>
  <si>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</si>
  <si>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</si>
  <si>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</si>
  <si>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</si>
  <si>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漁業集落排水</t>
  </si>
  <si>
    <t>H3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</si>
  <si>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</si>
  <si>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</si>
  <si>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</si>
  <si>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</si>
  <si>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</si>
  <si>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</si>
  <si>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</si>
  <si>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</si>
  <si>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</si>
  <si>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</si>
  <si>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</si>
  <si>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</si>
  <si>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①経常収支比率は類似団体平均値よりも低く100％を下回っており、使用料収入や一般会計からの繰入金等により、維持管理費や企業債にかかる支払利息等の経費を賄えていない状況となっています。
　②平成28年度より欠損が出ており、令和元年度も収益よりも費用が大きく欠損が発生している状況です。前年度と比べると高い数値となっています。
　③処理場建設時に借り入れた企業債の償還額が大きいため、流動比率は100％を下回っています。また、前年度より低くなっています。
　④企業債の償還が進んだため、前年度に比べ減少しています。
　⑤経費回収率は100%を下回っており、汚水処理にかかる費用を使用料収入で賄えていない状況です。
　⑥汚水処理原価は前年度に比べ高くなっており、汚水処理費が増加している状況です。
　⑦施設利用率は類似団体よりも低く、また、数値的に見ても低い数値となっています。施設が過大で実際の処理量に見合っていない状況となっています。
　⑧事業規模が小さいため水洗化率は高い数値となっています。</t>
    <rPh sb="19" eb="20">
      <t>ヒク</t>
    </rPh>
    <rPh sb="26" eb="27">
      <t>シタ</t>
    </rPh>
    <rPh sb="95" eb="97">
      <t>ヘイセイ</t>
    </rPh>
    <rPh sb="111" eb="113">
      <t>レイワ</t>
    </rPh>
    <rPh sb="150" eb="151">
      <t>タカ</t>
    </rPh>
    <rPh sb="165" eb="168">
      <t>ショリジョウ</t>
    </rPh>
    <rPh sb="168" eb="170">
      <t>ケンセツ</t>
    </rPh>
    <rPh sb="170" eb="171">
      <t>ジ</t>
    </rPh>
    <rPh sb="217" eb="218">
      <t>ヒク</t>
    </rPh>
    <rPh sb="329" eb="331">
      <t>オスイ</t>
    </rPh>
    <rPh sb="331" eb="333">
      <t>ショリ</t>
    </rPh>
    <rPh sb="333" eb="334">
      <t>ヒ</t>
    </rPh>
    <phoneticPr fontId="4"/>
  </si>
  <si>
    <t>　①有形固定資産減価償却率は、類似団体平均値よりも高くなっておりますが、数値的には低く法定耐用年数に近い資産は少ないことを表しています。
　②令和元年度時点で法定耐用年数を超える管渠はありませんが、将来的には耐用年数に達することから、改築・更新時期を迎える管渠が増加することが考えられます。そのため、設備の回復・予防保全のための修繕や事業費の平準化を図り、計画的かつ効率的な維持修繕・改築更新に取り組んでいく必要があります。
　③管渠老朽化率が0％となっており、管渠の改築・更新は行っておりません。</t>
    <rPh sb="71" eb="73">
      <t>レイワ</t>
    </rPh>
    <phoneticPr fontId="4"/>
  </si>
  <si>
    <t>　下水道事業の収入において、現在、一般会計からの基準外繰入金によって下水道事業全体で収支のバランスを取っているのが現状ですが、原則的に使用料収入のみで汚水処理にかかる経費を賄わなければいけないため、一般会計からの繰入を減らす努力が必要となります。
　また、これから施設の維持管理にかかる経費や改築費用の増加、人口減少による使用料収入の減少等が見込まれることを踏まえると、下水道事業サービスを持続的に提供していくには、安定した経営の実現が不可欠となります。そのためには、平成27年度に策定した「鶴岡市汚水処理施設整備構想」により整備を進め、併せてアセットマネジメントに取り組み、また、使用料の適正化、長寿命化計画による施設の改築を行っていく必要があります。
　平成27年度から下水道事業に地方公営企業法を適用したことにより、経営状態が今まで以上に明確になったため、持続可能な下水道事業を目指して取り組んでいきます。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</si>
</sst>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C4D-4FFC-8F88-4DDB305BD857}"/>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quot;-&quot;">
                  <c:v>0.1</c:v>
                </c:pt>
                <c:pt idx="1">
                  <c:v>0</c:v>
                </c:pt>
                <c:pt idx="2">
                  <c:v>0</c:v>
                </c:pt>
                <c:pt idx="3" formatCode="#,##0.00;&quot;△&quot;#,##0.00;&quot;-&quot;">
                  <c:v>0.26</c:v>
                </c:pt>
                <c:pt idx="4" formatCode="#,##0.00;&quot;△&quot;#,##0.00;&quot;-&quot;">
                  <c:v>0.04</c:v>
                </c:pt>
              </c:numCache>
            </c:numRef>
          </c:val>
          <c:smooth val="0"/>
          <c:extLst>
            <c:ext xmlns:c16="http://schemas.microsoft.com/office/drawing/2014/chart" uri="{C3380CC4-5D6E-409C-BE32-E72D297353CC}">
              <c16:uniqueId val="{00000001-1C4D-4FFC-8F88-4DDB305BD857}"/>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27.78</c:v>
                </c:pt>
                <c:pt idx="1">
                  <c:v>27.41</c:v>
                </c:pt>
                <c:pt idx="2">
                  <c:v>26.79</c:v>
                </c:pt>
                <c:pt idx="3">
                  <c:v>26.54</c:v>
                </c:pt>
                <c:pt idx="4">
                  <c:v>26.42</c:v>
                </c:pt>
              </c:numCache>
            </c:numRef>
          </c:val>
          <c:extLst>
            <c:ext xmlns:c16="http://schemas.microsoft.com/office/drawing/2014/chart" uri="{C3380CC4-5D6E-409C-BE32-E72D297353CC}">
              <c16:uniqueId val="{00000000-27F6-4AD5-9279-3DF05A611523}"/>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29.28</c:v>
                </c:pt>
                <c:pt idx="1">
                  <c:v>29.4</c:v>
                </c:pt>
                <c:pt idx="2">
                  <c:v>29.8</c:v>
                </c:pt>
                <c:pt idx="3">
                  <c:v>29.43</c:v>
                </c:pt>
                <c:pt idx="4">
                  <c:v>26.7</c:v>
                </c:pt>
              </c:numCache>
            </c:numRef>
          </c:val>
          <c:smooth val="0"/>
          <c:extLst>
            <c:ext xmlns:c16="http://schemas.microsoft.com/office/drawing/2014/chart" uri="{C3380CC4-5D6E-409C-BE32-E72D297353CC}">
              <c16:uniqueId val="{00000001-27F6-4AD5-9279-3DF05A611523}"/>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86.47</c:v>
                </c:pt>
                <c:pt idx="1">
                  <c:v>86.94</c:v>
                </c:pt>
                <c:pt idx="2">
                  <c:v>87.39</c:v>
                </c:pt>
                <c:pt idx="3">
                  <c:v>87.49</c:v>
                </c:pt>
                <c:pt idx="4">
                  <c:v>87.97</c:v>
                </c:pt>
              </c:numCache>
            </c:numRef>
          </c:val>
          <c:extLst>
            <c:ext xmlns:c16="http://schemas.microsoft.com/office/drawing/2014/chart" uri="{C3380CC4-5D6E-409C-BE32-E72D297353CC}">
              <c16:uniqueId val="{00000000-5702-4F5D-AD7E-D79880C0EB33}"/>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66.819999999999993</c:v>
                </c:pt>
                <c:pt idx="1">
                  <c:v>63.77</c:v>
                </c:pt>
                <c:pt idx="2">
                  <c:v>66.95</c:v>
                </c:pt>
                <c:pt idx="3">
                  <c:v>66.33</c:v>
                </c:pt>
                <c:pt idx="4">
                  <c:v>66.459999999999994</c:v>
                </c:pt>
              </c:numCache>
            </c:numRef>
          </c:val>
          <c:smooth val="0"/>
          <c:extLst>
            <c:ext xmlns:c16="http://schemas.microsoft.com/office/drawing/2014/chart" uri="{C3380CC4-5D6E-409C-BE32-E72D297353CC}">
              <c16:uniqueId val="{00000001-5702-4F5D-AD7E-D79880C0EB33}"/>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101.15</c:v>
                </c:pt>
                <c:pt idx="1">
                  <c:v>91.69</c:v>
                </c:pt>
                <c:pt idx="2">
                  <c:v>90.97</c:v>
                </c:pt>
                <c:pt idx="3">
                  <c:v>104.32</c:v>
                </c:pt>
                <c:pt idx="4">
                  <c:v>98.04</c:v>
                </c:pt>
              </c:numCache>
            </c:numRef>
          </c:val>
          <c:extLst>
            <c:ext xmlns:c16="http://schemas.microsoft.com/office/drawing/2014/chart" uri="{C3380CC4-5D6E-409C-BE32-E72D297353CC}">
              <c16:uniqueId val="{00000000-CD85-4083-9EFA-CBE1ED0B03E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105.08</c:v>
                </c:pt>
                <c:pt idx="1">
                  <c:v>92.9</c:v>
                </c:pt>
                <c:pt idx="2">
                  <c:v>96.14</c:v>
                </c:pt>
                <c:pt idx="3">
                  <c:v>97.53</c:v>
                </c:pt>
                <c:pt idx="4">
                  <c:v>99.89</c:v>
                </c:pt>
              </c:numCache>
            </c:numRef>
          </c:val>
          <c:smooth val="0"/>
          <c:extLst>
            <c:ext xmlns:c16="http://schemas.microsoft.com/office/drawing/2014/chart" uri="{C3380CC4-5D6E-409C-BE32-E72D297353CC}">
              <c16:uniqueId val="{00000001-CD85-4083-9EFA-CBE1ED0B03E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4.47</c:v>
                </c:pt>
                <c:pt idx="1">
                  <c:v>9.82</c:v>
                </c:pt>
                <c:pt idx="2">
                  <c:v>13.41</c:v>
                </c:pt>
                <c:pt idx="3">
                  <c:v>17.420000000000002</c:v>
                </c:pt>
                <c:pt idx="4">
                  <c:v>21.02</c:v>
                </c:pt>
              </c:numCache>
            </c:numRef>
          </c:val>
          <c:extLst>
            <c:ext xmlns:c16="http://schemas.microsoft.com/office/drawing/2014/chart" uri="{C3380CC4-5D6E-409C-BE32-E72D297353CC}">
              <c16:uniqueId val="{00000000-CFD7-43AF-AC6C-7ED1E0596C4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7.92</c:v>
                </c:pt>
                <c:pt idx="1">
                  <c:v>8.77</c:v>
                </c:pt>
                <c:pt idx="2">
                  <c:v>11.16</c:v>
                </c:pt>
                <c:pt idx="3">
                  <c:v>9.15</c:v>
                </c:pt>
                <c:pt idx="4">
                  <c:v>11.59</c:v>
                </c:pt>
              </c:numCache>
            </c:numRef>
          </c:val>
          <c:smooth val="0"/>
          <c:extLst>
            <c:ext xmlns:c16="http://schemas.microsoft.com/office/drawing/2014/chart" uri="{C3380CC4-5D6E-409C-BE32-E72D297353CC}">
              <c16:uniqueId val="{00000001-CFD7-43AF-AC6C-7ED1E0596C4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F91-4CB5-A0AE-21383801390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F91-4CB5-A0AE-21383801390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formatCode="#,##0.00;&quot;△&quot;#,##0.00">
                  <c:v>0</c:v>
                </c:pt>
                <c:pt idx="1">
                  <c:v>31.81</c:v>
                </c:pt>
                <c:pt idx="2">
                  <c:v>73.52</c:v>
                </c:pt>
                <c:pt idx="3">
                  <c:v>57.15</c:v>
                </c:pt>
                <c:pt idx="4">
                  <c:v>63.77</c:v>
                </c:pt>
              </c:numCache>
            </c:numRef>
          </c:val>
          <c:extLst>
            <c:ext xmlns:c16="http://schemas.microsoft.com/office/drawing/2014/chart" uri="{C3380CC4-5D6E-409C-BE32-E72D297353CC}">
              <c16:uniqueId val="{00000000-3170-439A-99C1-B57CF97D701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6.29</c:v>
                </c:pt>
                <c:pt idx="1">
                  <c:v>61.22</c:v>
                </c:pt>
                <c:pt idx="2">
                  <c:v>89.78</c:v>
                </c:pt>
                <c:pt idx="3">
                  <c:v>94.75</c:v>
                </c:pt>
                <c:pt idx="4">
                  <c:v>89.95</c:v>
                </c:pt>
              </c:numCache>
            </c:numRef>
          </c:val>
          <c:smooth val="0"/>
          <c:extLst>
            <c:ext xmlns:c16="http://schemas.microsoft.com/office/drawing/2014/chart" uri="{C3380CC4-5D6E-409C-BE32-E72D297353CC}">
              <c16:uniqueId val="{00000001-3170-439A-99C1-B57CF97D701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11.69</c:v>
                </c:pt>
                <c:pt idx="1">
                  <c:v>21.47</c:v>
                </c:pt>
                <c:pt idx="2">
                  <c:v>34.08</c:v>
                </c:pt>
                <c:pt idx="3">
                  <c:v>35.380000000000003</c:v>
                </c:pt>
                <c:pt idx="4">
                  <c:v>30.12</c:v>
                </c:pt>
              </c:numCache>
            </c:numRef>
          </c:val>
          <c:extLst>
            <c:ext xmlns:c16="http://schemas.microsoft.com/office/drawing/2014/chart" uri="{C3380CC4-5D6E-409C-BE32-E72D297353CC}">
              <c16:uniqueId val="{00000000-4870-4BE8-9B67-0CED0E7E00C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116.32</c:v>
                </c:pt>
                <c:pt idx="1">
                  <c:v>176.6</c:v>
                </c:pt>
                <c:pt idx="2">
                  <c:v>213.39</c:v>
                </c:pt>
                <c:pt idx="3">
                  <c:v>178.05</c:v>
                </c:pt>
                <c:pt idx="4">
                  <c:v>138.87</c:v>
                </c:pt>
              </c:numCache>
            </c:numRef>
          </c:val>
          <c:smooth val="0"/>
          <c:extLst>
            <c:ext xmlns:c16="http://schemas.microsoft.com/office/drawing/2014/chart" uri="{C3380CC4-5D6E-409C-BE32-E72D297353CC}">
              <c16:uniqueId val="{00000001-4870-4BE8-9B67-0CED0E7E00C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3452.79</c:v>
                </c:pt>
                <c:pt idx="1">
                  <c:v>3296.1</c:v>
                </c:pt>
                <c:pt idx="2">
                  <c:v>3115.63</c:v>
                </c:pt>
                <c:pt idx="3">
                  <c:v>3034.11</c:v>
                </c:pt>
                <c:pt idx="4">
                  <c:v>2747.8</c:v>
                </c:pt>
              </c:numCache>
            </c:numRef>
          </c:val>
          <c:extLst>
            <c:ext xmlns:c16="http://schemas.microsoft.com/office/drawing/2014/chart" uri="{C3380CC4-5D6E-409C-BE32-E72D297353CC}">
              <c16:uniqueId val="{00000000-DA44-4CE7-AF98-39A8676B2B0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1451.54</c:v>
                </c:pt>
                <c:pt idx="1">
                  <c:v>1700.42</c:v>
                </c:pt>
                <c:pt idx="2">
                  <c:v>1491.92</c:v>
                </c:pt>
                <c:pt idx="3">
                  <c:v>1756.26</c:v>
                </c:pt>
                <c:pt idx="4">
                  <c:v>1864.29</c:v>
                </c:pt>
              </c:numCache>
            </c:numRef>
          </c:val>
          <c:smooth val="0"/>
          <c:extLst>
            <c:ext xmlns:c16="http://schemas.microsoft.com/office/drawing/2014/chart" uri="{C3380CC4-5D6E-409C-BE32-E72D297353CC}">
              <c16:uniqueId val="{00000001-DA44-4CE7-AF98-39A8676B2B0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105.63</c:v>
                </c:pt>
                <c:pt idx="1">
                  <c:v>107.85</c:v>
                </c:pt>
                <c:pt idx="2">
                  <c:v>100</c:v>
                </c:pt>
                <c:pt idx="3">
                  <c:v>98.04</c:v>
                </c:pt>
                <c:pt idx="4">
                  <c:v>82.83</c:v>
                </c:pt>
              </c:numCache>
            </c:numRef>
          </c:val>
          <c:extLst>
            <c:ext xmlns:c16="http://schemas.microsoft.com/office/drawing/2014/chart" uri="{C3380CC4-5D6E-409C-BE32-E72D297353CC}">
              <c16:uniqueId val="{00000000-D34C-4DF8-B94D-E2C31DB013DE}"/>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33.58</c:v>
                </c:pt>
                <c:pt idx="1">
                  <c:v>34.51</c:v>
                </c:pt>
                <c:pt idx="2">
                  <c:v>46.77</c:v>
                </c:pt>
                <c:pt idx="3">
                  <c:v>45.78</c:v>
                </c:pt>
                <c:pt idx="4">
                  <c:v>51.32</c:v>
                </c:pt>
              </c:numCache>
            </c:numRef>
          </c:val>
          <c:smooth val="0"/>
          <c:extLst>
            <c:ext xmlns:c16="http://schemas.microsoft.com/office/drawing/2014/chart" uri="{C3380CC4-5D6E-409C-BE32-E72D297353CC}">
              <c16:uniqueId val="{00000001-D34C-4DF8-B94D-E2C31DB013DE}"/>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186.29</c:v>
                </c:pt>
                <c:pt idx="1">
                  <c:v>181.69</c:v>
                </c:pt>
                <c:pt idx="2">
                  <c:v>197.9</c:v>
                </c:pt>
                <c:pt idx="3">
                  <c:v>201.09</c:v>
                </c:pt>
                <c:pt idx="4">
                  <c:v>239.14</c:v>
                </c:pt>
              </c:numCache>
            </c:numRef>
          </c:val>
          <c:extLst>
            <c:ext xmlns:c16="http://schemas.microsoft.com/office/drawing/2014/chart" uri="{C3380CC4-5D6E-409C-BE32-E72D297353CC}">
              <c16:uniqueId val="{00000000-1A1F-4997-AF84-078E11F9221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514.39</c:v>
                </c:pt>
                <c:pt idx="1">
                  <c:v>476.11</c:v>
                </c:pt>
                <c:pt idx="2">
                  <c:v>348.75</c:v>
                </c:pt>
                <c:pt idx="3">
                  <c:v>367.7</c:v>
                </c:pt>
                <c:pt idx="4">
                  <c:v>329.91</c:v>
                </c:pt>
              </c:numCache>
            </c:numRef>
          </c:val>
          <c:smooth val="0"/>
          <c:extLst>
            <c:ext xmlns:c16="http://schemas.microsoft.com/office/drawing/2014/chart" uri="{C3380CC4-5D6E-409C-BE32-E72D297353CC}">
              <c16:uniqueId val="{00000001-1A1F-4997-AF84-078E11F9221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【98.62】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【953.26】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【79.94】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【379.91】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【29.16】</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S50" zoomScale="75" zoomScaleNormal="7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山形県　鶴岡市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3"/>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8" t="str">
        <f>データ!I6</f>
        <v>法適用</v>
      </c>
      <c r="C8" s="78"/>
      <c r="D8" s="78"/>
      <c r="E8" s="78"/>
      <c r="F8" s="78"/>
      <c r="G8" s="78"/>
      <c r="H8" s="78"/>
      <c r="I8" s="78" t="str">
        <f>データ!J6</f>
        <v>下水道事業</v>
      </c>
      <c r="J8" s="78"/>
      <c r="K8" s="78"/>
      <c r="L8" s="78"/>
      <c r="M8" s="78"/>
      <c r="N8" s="78"/>
      <c r="O8" s="78"/>
      <c r="P8" s="78" t="str">
        <f>データ!K6</f>
        <v>漁業集落排水</v>
      </c>
      <c r="Q8" s="78"/>
      <c r="R8" s="78"/>
      <c r="S8" s="78"/>
      <c r="T8" s="78"/>
      <c r="U8" s="78"/>
      <c r="V8" s="78"/>
      <c r="W8" s="78" t="str">
        <f>データ!L6</f>
        <v>H3</v>
      </c>
      <c r="X8" s="78"/>
      <c r="Y8" s="78"/>
      <c r="Z8" s="78"/>
      <c r="AA8" s="78"/>
      <c r="AB8" s="78"/>
      <c r="AC8" s="78"/>
      <c r="AD8" s="79" t="str">
        <f>データ!$M$6</f>
        <v>非設置</v>
      </c>
      <c r="AE8" s="79"/>
      <c r="AF8" s="79"/>
      <c r="AG8" s="79"/>
      <c r="AH8" s="79"/>
      <c r="AI8" s="79"/>
      <c r="AJ8" s="79"/>
      <c r="AK8" s="3"/>
      <c r="AL8" s="75">
        <f>データ!S6</f>
        <v>125500</v>
      </c>
      <c r="AM8" s="75"/>
      <c r="AN8" s="75"/>
      <c r="AO8" s="75"/>
      <c r="AP8" s="75"/>
      <c r="AQ8" s="75"/>
      <c r="AR8" s="75"/>
      <c r="AS8" s="75"/>
      <c r="AT8" s="74">
        <f>データ!T6</f>
        <v>1311.53</v>
      </c>
      <c r="AU8" s="74"/>
      <c r="AV8" s="74"/>
      <c r="AW8" s="74"/>
      <c r="AX8" s="74"/>
      <c r="AY8" s="74"/>
      <c r="AZ8" s="74"/>
      <c r="BA8" s="74"/>
      <c r="BB8" s="74">
        <f>データ!U6</f>
        <v>95.69</v>
      </c>
      <c r="BC8" s="74"/>
      <c r="BD8" s="74"/>
      <c r="BE8" s="74"/>
      <c r="BF8" s="74"/>
      <c r="BG8" s="74"/>
      <c r="BH8" s="74"/>
      <c r="BI8" s="74"/>
      <c r="BJ8" s="3"/>
      <c r="BK8" s="3"/>
      <c r="BL8" s="76" t="s">
        <v>10</v>
      </c>
      <c r="BM8" s="77"/>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71" t="s">
        <v>16</v>
      </c>
      <c r="AE9" s="71"/>
      <c r="AF9" s="71"/>
      <c r="AG9" s="71"/>
      <c r="AH9" s="71"/>
      <c r="AI9" s="71"/>
      <c r="AJ9" s="71"/>
      <c r="AK9" s="3"/>
      <c r="AL9" s="71" t="s">
        <v>17</v>
      </c>
      <c r="AM9" s="71"/>
      <c r="AN9" s="71"/>
      <c r="AO9" s="71"/>
      <c r="AP9" s="71"/>
      <c r="AQ9" s="71"/>
      <c r="AR9" s="71"/>
      <c r="AS9" s="71"/>
      <c r="AT9" s="71" t="s">
        <v>18</v>
      </c>
      <c r="AU9" s="71"/>
      <c r="AV9" s="71"/>
      <c r="AW9" s="71"/>
      <c r="AX9" s="71"/>
      <c r="AY9" s="71"/>
      <c r="AZ9" s="71"/>
      <c r="BA9" s="71"/>
      <c r="BB9" s="71" t="s">
        <v>19</v>
      </c>
      <c r="BC9" s="71"/>
      <c r="BD9" s="71"/>
      <c r="BE9" s="71"/>
      <c r="BF9" s="71"/>
      <c r="BG9" s="71"/>
      <c r="BH9" s="71"/>
      <c r="BI9" s="71"/>
      <c r="BJ9" s="3"/>
      <c r="BK9" s="3"/>
      <c r="BL9" s="72" t="s">
        <v>20</v>
      </c>
      <c r="BM9" s="73"/>
      <c r="BN9" s="10" t="s">
        <v>21</v>
      </c>
      <c r="BO9" s="11"/>
      <c r="BP9" s="11"/>
      <c r="BQ9" s="11"/>
      <c r="BR9" s="11"/>
      <c r="BS9" s="11"/>
      <c r="BT9" s="11"/>
      <c r="BU9" s="11"/>
      <c r="BV9" s="11"/>
      <c r="BW9" s="11"/>
      <c r="BX9" s="11"/>
      <c r="BY9" s="12"/>
    </row>
    <row r="10" spans="1:78" ht="18.75" customHeight="1" x14ac:dyDescent="0.15">
      <c r="A10" s="2"/>
      <c r="B10" s="74" t="str">
        <f>データ!N6</f>
        <v>-</v>
      </c>
      <c r="C10" s="74"/>
      <c r="D10" s="74"/>
      <c r="E10" s="74"/>
      <c r="F10" s="74"/>
      <c r="G10" s="74"/>
      <c r="H10" s="74"/>
      <c r="I10" s="74">
        <f>データ!O6</f>
        <v>51.73</v>
      </c>
      <c r="J10" s="74"/>
      <c r="K10" s="74"/>
      <c r="L10" s="74"/>
      <c r="M10" s="74"/>
      <c r="N10" s="74"/>
      <c r="O10" s="74"/>
      <c r="P10" s="74">
        <f>データ!P6</f>
        <v>0.74</v>
      </c>
      <c r="Q10" s="74"/>
      <c r="R10" s="74"/>
      <c r="S10" s="74"/>
      <c r="T10" s="74"/>
      <c r="U10" s="74"/>
      <c r="V10" s="74"/>
      <c r="W10" s="74">
        <f>データ!Q6</f>
        <v>96.98</v>
      </c>
      <c r="X10" s="74"/>
      <c r="Y10" s="74"/>
      <c r="Z10" s="74"/>
      <c r="AA10" s="74"/>
      <c r="AB10" s="74"/>
      <c r="AC10" s="74"/>
      <c r="AD10" s="75">
        <f>データ!R6</f>
        <v>3883</v>
      </c>
      <c r="AE10" s="75"/>
      <c r="AF10" s="75"/>
      <c r="AG10" s="75"/>
      <c r="AH10" s="75"/>
      <c r="AI10" s="75"/>
      <c r="AJ10" s="75"/>
      <c r="AK10" s="2"/>
      <c r="AL10" s="75">
        <f>データ!V6</f>
        <v>923</v>
      </c>
      <c r="AM10" s="75"/>
      <c r="AN10" s="75"/>
      <c r="AO10" s="75"/>
      <c r="AP10" s="75"/>
      <c r="AQ10" s="75"/>
      <c r="AR10" s="75"/>
      <c r="AS10" s="75"/>
      <c r="AT10" s="74">
        <f>データ!W6</f>
        <v>0.27</v>
      </c>
      <c r="AU10" s="74"/>
      <c r="AV10" s="74"/>
      <c r="AW10" s="74"/>
      <c r="AX10" s="74"/>
      <c r="AY10" s="74"/>
      <c r="AZ10" s="74"/>
      <c r="BA10" s="74"/>
      <c r="BB10" s="74">
        <f>データ!X6</f>
        <v>3418.52</v>
      </c>
      <c r="BC10" s="74"/>
      <c r="BD10" s="74"/>
      <c r="BE10" s="74"/>
      <c r="BF10" s="74"/>
      <c r="BG10" s="74"/>
      <c r="BH10" s="74"/>
      <c r="BI10" s="74"/>
      <c r="BJ10" s="2"/>
      <c r="BK10" s="2"/>
      <c r="BL10" s="64" t="s">
        <v>22</v>
      </c>
      <c r="BM10" s="65"/>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24</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25</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113</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114</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115</v>
      </c>
      <c r="BM66" s="59"/>
      <c r="BN66" s="59"/>
      <c r="BO66" s="59"/>
      <c r="BP66" s="59"/>
      <c r="BQ66" s="59"/>
      <c r="BR66" s="59"/>
      <c r="BS66" s="59"/>
      <c r="BT66" s="59"/>
      <c r="BU66" s="59"/>
      <c r="BV66" s="59"/>
      <c r="BW66" s="59"/>
      <c r="BX66" s="59"/>
      <c r="BY66" s="59"/>
      <c r="BZ66" s="6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8"/>
      <c r="BM79" s="59"/>
      <c r="BN79" s="59"/>
      <c r="BO79" s="59"/>
      <c r="BP79" s="59"/>
      <c r="BQ79" s="59"/>
      <c r="BR79" s="59"/>
      <c r="BS79" s="59"/>
      <c r="BT79" s="59"/>
      <c r="BU79" s="59"/>
      <c r="BV79" s="59"/>
      <c r="BW79" s="59"/>
      <c r="BX79" s="59"/>
      <c r="BY79" s="59"/>
      <c r="BZ79" s="60"/>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8"/>
      <c r="BM80" s="59"/>
      <c r="BN80" s="59"/>
      <c r="BO80" s="59"/>
      <c r="BP80" s="59"/>
      <c r="BQ80" s="59"/>
      <c r="BR80" s="59"/>
      <c r="BS80" s="59"/>
      <c r="BT80" s="59"/>
      <c r="BU80" s="59"/>
      <c r="BV80" s="59"/>
      <c r="BW80" s="59"/>
      <c r="BX80" s="59"/>
      <c r="BY80" s="59"/>
      <c r="BZ80" s="60"/>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8"/>
      <c r="BM81" s="59"/>
      <c r="BN81" s="59"/>
      <c r="BO81" s="59"/>
      <c r="BP81" s="59"/>
      <c r="BQ81" s="59"/>
      <c r="BR81" s="59"/>
      <c r="BS81" s="59"/>
      <c r="BT81" s="59"/>
      <c r="BU81" s="59"/>
      <c r="BV81" s="59"/>
      <c r="BW81" s="59"/>
      <c r="BX81" s="59"/>
      <c r="BY81" s="59"/>
      <c r="BZ81" s="6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1"/>
      <c r="BM82" s="62"/>
      <c r="BN82" s="62"/>
      <c r="BO82" s="62"/>
      <c r="BP82" s="62"/>
      <c r="BQ82" s="62"/>
      <c r="BR82" s="62"/>
      <c r="BS82" s="62"/>
      <c r="BT82" s="62"/>
      <c r="BU82" s="62"/>
      <c r="BV82" s="62"/>
      <c r="BW82" s="62"/>
      <c r="BX82" s="62"/>
      <c r="BY82" s="62"/>
      <c r="BZ82" s="63"/>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【99.73】</v>
      </c>
      <c r="F85" s="26" t="str">
        <f>データ!AT6</f>
        <v>【98.62】</v>
      </c>
      <c r="G85" s="26" t="str">
        <f>データ!BE6</f>
        <v>【55.53】</v>
      </c>
      <c r="H85" s="26" t="str">
        <f>データ!BP6</f>
        <v>【953.26】</v>
      </c>
      <c r="I85" s="26" t="str">
        <f>データ!CA6</f>
        <v>【45.31】</v>
      </c>
      <c r="J85" s="26" t="str">
        <f>データ!CL6</f>
        <v>【379.91】</v>
      </c>
      <c r="K85" s="26" t="str">
        <f>データ!CW6</f>
        <v>【33.67】</v>
      </c>
      <c r="L85" s="26" t="str">
        <f>データ!DH6</f>
        <v>【79.94】</v>
      </c>
      <c r="M85" s="26" t="str">
        <f>データ!DS6</f>
        <v>【29.16】</v>
      </c>
      <c r="N85" s="26" t="str">
        <f>データ!ED6</f>
        <v>【0.00】</v>
      </c>
      <c r="O85" s="26" t="str">
        <f>データ!EO6</f>
        <v>【0.01】</v>
      </c>
    </row>
  </sheetData>
  <sheetProtection algorithmName="SHA-512" hashValue="hHvQB364mdArd9YMs9tY3Rlj/bKNocuAAadeAXJ8qIF62fpalxCGMOjosXoaY90ZJtbE3vJrWFOgd8ZXiLy+kA==" saltValue="CosldugUkO9elSCXNDZYC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55</v>
      </c>
      <c r="B4" s="30"/>
      <c r="C4" s="30"/>
      <c r="D4" s="30"/>
      <c r="E4" s="30"/>
      <c r="F4" s="30"/>
      <c r="G4" s="30"/>
      <c r="H4" s="86"/>
      <c r="I4" s="87"/>
      <c r="J4" s="87"/>
      <c r="K4" s="87"/>
      <c r="L4" s="87"/>
      <c r="M4" s="87"/>
      <c r="N4" s="87"/>
      <c r="O4" s="87"/>
      <c r="P4" s="87"/>
      <c r="Q4" s="87"/>
      <c r="R4" s="87"/>
      <c r="S4" s="87"/>
      <c r="T4" s="87"/>
      <c r="U4" s="87"/>
      <c r="V4" s="87"/>
      <c r="W4" s="87"/>
      <c r="X4" s="88"/>
      <c r="Y4" s="82" t="s">
        <v>56</v>
      </c>
      <c r="Z4" s="82"/>
      <c r="AA4" s="82"/>
      <c r="AB4" s="82"/>
      <c r="AC4" s="82"/>
      <c r="AD4" s="82"/>
      <c r="AE4" s="82"/>
      <c r="AF4" s="82"/>
      <c r="AG4" s="82"/>
      <c r="AH4" s="82"/>
      <c r="AI4" s="82"/>
      <c r="AJ4" s="82" t="s">
        <v>57</v>
      </c>
      <c r="AK4" s="82"/>
      <c r="AL4" s="82"/>
      <c r="AM4" s="82"/>
      <c r="AN4" s="82"/>
      <c r="AO4" s="82"/>
      <c r="AP4" s="82"/>
      <c r="AQ4" s="82"/>
      <c r="AR4" s="82"/>
      <c r="AS4" s="82"/>
      <c r="AT4" s="82"/>
      <c r="AU4" s="82" t="s">
        <v>58</v>
      </c>
      <c r="AV4" s="82"/>
      <c r="AW4" s="82"/>
      <c r="AX4" s="82"/>
      <c r="AY4" s="82"/>
      <c r="AZ4" s="82"/>
      <c r="BA4" s="82"/>
      <c r="BB4" s="82"/>
      <c r="BC4" s="82"/>
      <c r="BD4" s="82"/>
      <c r="BE4" s="82"/>
      <c r="BF4" s="82" t="s">
        <v>59</v>
      </c>
      <c r="BG4" s="82"/>
      <c r="BH4" s="82"/>
      <c r="BI4" s="82"/>
      <c r="BJ4" s="82"/>
      <c r="BK4" s="82"/>
      <c r="BL4" s="82"/>
      <c r="BM4" s="82"/>
      <c r="BN4" s="82"/>
      <c r="BO4" s="82"/>
      <c r="BP4" s="82"/>
      <c r="BQ4" s="82" t="s">
        <v>60</v>
      </c>
      <c r="BR4" s="82"/>
      <c r="BS4" s="82"/>
      <c r="BT4" s="82"/>
      <c r="BU4" s="82"/>
      <c r="BV4" s="82"/>
      <c r="BW4" s="82"/>
      <c r="BX4" s="82"/>
      <c r="BY4" s="82"/>
      <c r="BZ4" s="82"/>
      <c r="CA4" s="82"/>
      <c r="CB4" s="82" t="s">
        <v>61</v>
      </c>
      <c r="CC4" s="82"/>
      <c r="CD4" s="82"/>
      <c r="CE4" s="82"/>
      <c r="CF4" s="82"/>
      <c r="CG4" s="82"/>
      <c r="CH4" s="82"/>
      <c r="CI4" s="82"/>
      <c r="CJ4" s="82"/>
      <c r="CK4" s="82"/>
      <c r="CL4" s="82"/>
      <c r="CM4" s="82" t="s">
        <v>62</v>
      </c>
      <c r="CN4" s="82"/>
      <c r="CO4" s="82"/>
      <c r="CP4" s="82"/>
      <c r="CQ4" s="82"/>
      <c r="CR4" s="82"/>
      <c r="CS4" s="82"/>
      <c r="CT4" s="82"/>
      <c r="CU4" s="82"/>
      <c r="CV4" s="82"/>
      <c r="CW4" s="82"/>
      <c r="CX4" s="82" t="s">
        <v>63</v>
      </c>
      <c r="CY4" s="82"/>
      <c r="CZ4" s="82"/>
      <c r="DA4" s="82"/>
      <c r="DB4" s="82"/>
      <c r="DC4" s="82"/>
      <c r="DD4" s="82"/>
      <c r="DE4" s="82"/>
      <c r="DF4" s="82"/>
      <c r="DG4" s="82"/>
      <c r="DH4" s="82"/>
      <c r="DI4" s="82" t="s">
        <v>64</v>
      </c>
      <c r="DJ4" s="82"/>
      <c r="DK4" s="82"/>
      <c r="DL4" s="82"/>
      <c r="DM4" s="82"/>
      <c r="DN4" s="82"/>
      <c r="DO4" s="82"/>
      <c r="DP4" s="82"/>
      <c r="DQ4" s="82"/>
      <c r="DR4" s="82"/>
      <c r="DS4" s="82"/>
      <c r="DT4" s="82" t="s">
        <v>65</v>
      </c>
      <c r="DU4" s="82"/>
      <c r="DV4" s="82"/>
      <c r="DW4" s="82"/>
      <c r="DX4" s="82"/>
      <c r="DY4" s="82"/>
      <c r="DZ4" s="82"/>
      <c r="EA4" s="82"/>
      <c r="EB4" s="82"/>
      <c r="EC4" s="82"/>
      <c r="ED4" s="82"/>
      <c r="EE4" s="82" t="s">
        <v>66</v>
      </c>
      <c r="EF4" s="82"/>
      <c r="EG4" s="82"/>
      <c r="EH4" s="82"/>
      <c r="EI4" s="82"/>
      <c r="EJ4" s="82"/>
      <c r="EK4" s="82"/>
      <c r="EL4" s="82"/>
      <c r="EM4" s="82"/>
      <c r="EN4" s="82"/>
      <c r="EO4" s="82"/>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62031</v>
      </c>
      <c r="D6" s="33">
        <f t="shared" si="3"/>
        <v>46</v>
      </c>
      <c r="E6" s="33">
        <f t="shared" si="3"/>
        <v>17</v>
      </c>
      <c r="F6" s="33">
        <f t="shared" si="3"/>
        <v>6</v>
      </c>
      <c r="G6" s="33">
        <f t="shared" si="3"/>
        <v>0</v>
      </c>
      <c r="H6" s="33" t="str">
        <f t="shared" si="3"/>
        <v>山形県　鶴岡市</v>
      </c>
      <c r="I6" s="33" t="str">
        <f t="shared" si="3"/>
        <v>法適用</v>
      </c>
      <c r="J6" s="33" t="str">
        <f t="shared" si="3"/>
        <v>下水道事業</v>
      </c>
      <c r="K6" s="33" t="str">
        <f t="shared" si="3"/>
        <v>漁業集落排水</v>
      </c>
      <c r="L6" s="33" t="str">
        <f t="shared" si="3"/>
        <v>H3</v>
      </c>
      <c r="M6" s="33" t="str">
        <f t="shared" si="3"/>
        <v>非設置</v>
      </c>
      <c r="N6" s="34" t="str">
        <f t="shared" si="3"/>
        <v>-</v>
      </c>
      <c r="O6" s="34">
        <f t="shared" si="3"/>
        <v>51.73</v>
      </c>
      <c r="P6" s="34">
        <f t="shared" si="3"/>
        <v>0.74</v>
      </c>
      <c r="Q6" s="34">
        <f t="shared" si="3"/>
        <v>96.98</v>
      </c>
      <c r="R6" s="34">
        <f t="shared" si="3"/>
        <v>3883</v>
      </c>
      <c r="S6" s="34">
        <f t="shared" si="3"/>
        <v>125500</v>
      </c>
      <c r="T6" s="34">
        <f t="shared" si="3"/>
        <v>1311.53</v>
      </c>
      <c r="U6" s="34">
        <f t="shared" si="3"/>
        <v>95.69</v>
      </c>
      <c r="V6" s="34">
        <f t="shared" si="3"/>
        <v>923</v>
      </c>
      <c r="W6" s="34">
        <f t="shared" si="3"/>
        <v>0.27</v>
      </c>
      <c r="X6" s="34">
        <f t="shared" si="3"/>
        <v>3418.52</v>
      </c>
      <c r="Y6" s="35">
        <f>IF(Y7="",NA(),Y7)</f>
        <v>101.15</v>
      </c>
      <c r="Z6" s="35">
        <f t="shared" ref="Z6:AH6" si="4">IF(Z7="",NA(),Z7)</f>
        <v>91.69</v>
      </c>
      <c r="AA6" s="35">
        <f t="shared" si="4"/>
        <v>90.97</v>
      </c>
      <c r="AB6" s="35">
        <f t="shared" si="4"/>
        <v>104.32</v>
      </c>
      <c r="AC6" s="35">
        <f t="shared" si="4"/>
        <v>98.04</v>
      </c>
      <c r="AD6" s="35">
        <f t="shared" si="4"/>
        <v>105.08</v>
      </c>
      <c r="AE6" s="35">
        <f t="shared" si="4"/>
        <v>92.9</v>
      </c>
      <c r="AF6" s="35">
        <f t="shared" si="4"/>
        <v>96.14</v>
      </c>
      <c r="AG6" s="35">
        <f t="shared" si="4"/>
        <v>97.53</v>
      </c>
      <c r="AH6" s="35">
        <f t="shared" si="4"/>
        <v>99.89</v>
      </c>
      <c r="AI6" s="34" t="str">
        <f>IF(AI7="","",IF(AI7="-","【-】","【"&amp;SUBSTITUTE(TEXT(AI7,"#,##0.00"),"-","△")&amp;"】"))</f>
        <v>【99.73】</v>
      </c>
      <c r="AJ6" s="34">
        <f>IF(AJ7="",NA(),AJ7)</f>
        <v>0</v>
      </c>
      <c r="AK6" s="35">
        <f t="shared" ref="AK6:AS6" si="5">IF(AK7="",NA(),AK7)</f>
        <v>31.81</v>
      </c>
      <c r="AL6" s="35">
        <f t="shared" si="5"/>
        <v>73.52</v>
      </c>
      <c r="AM6" s="35">
        <f t="shared" si="5"/>
        <v>57.15</v>
      </c>
      <c r="AN6" s="35">
        <f t="shared" si="5"/>
        <v>63.77</v>
      </c>
      <c r="AO6" s="35">
        <f t="shared" si="5"/>
        <v>6.29</v>
      </c>
      <c r="AP6" s="35">
        <f t="shared" si="5"/>
        <v>61.22</v>
      </c>
      <c r="AQ6" s="35">
        <f t="shared" si="5"/>
        <v>89.78</v>
      </c>
      <c r="AR6" s="35">
        <f t="shared" si="5"/>
        <v>94.75</v>
      </c>
      <c r="AS6" s="35">
        <f t="shared" si="5"/>
        <v>89.95</v>
      </c>
      <c r="AT6" s="34" t="str">
        <f>IF(AT7="","",IF(AT7="-","【-】","【"&amp;SUBSTITUTE(TEXT(AT7,"#,##0.00"),"-","△")&amp;"】"))</f>
        <v>【98.62】</v>
      </c>
      <c r="AU6" s="35">
        <f>IF(AU7="",NA(),AU7)</f>
        <v>11.69</v>
      </c>
      <c r="AV6" s="35">
        <f t="shared" ref="AV6:BD6" si="6">IF(AV7="",NA(),AV7)</f>
        <v>21.47</v>
      </c>
      <c r="AW6" s="35">
        <f t="shared" si="6"/>
        <v>34.08</v>
      </c>
      <c r="AX6" s="35">
        <f t="shared" si="6"/>
        <v>35.380000000000003</v>
      </c>
      <c r="AY6" s="35">
        <f t="shared" si="6"/>
        <v>30.12</v>
      </c>
      <c r="AZ6" s="35">
        <f t="shared" si="6"/>
        <v>116.32</v>
      </c>
      <c r="BA6" s="35">
        <f t="shared" si="6"/>
        <v>176.6</v>
      </c>
      <c r="BB6" s="35">
        <f t="shared" si="6"/>
        <v>213.39</v>
      </c>
      <c r="BC6" s="35">
        <f t="shared" si="6"/>
        <v>178.05</v>
      </c>
      <c r="BD6" s="35">
        <f t="shared" si="6"/>
        <v>138.87</v>
      </c>
      <c r="BE6" s="34" t="str">
        <f>IF(BE7="","",IF(BE7="-","【-】","【"&amp;SUBSTITUTE(TEXT(BE7,"#,##0.00"),"-","△")&amp;"】"))</f>
        <v>【55.53】</v>
      </c>
      <c r="BF6" s="35">
        <f>IF(BF7="",NA(),BF7)</f>
        <v>3452.79</v>
      </c>
      <c r="BG6" s="35">
        <f t="shared" ref="BG6:BO6" si="7">IF(BG7="",NA(),BG7)</f>
        <v>3296.1</v>
      </c>
      <c r="BH6" s="35">
        <f t="shared" si="7"/>
        <v>3115.63</v>
      </c>
      <c r="BI6" s="35">
        <f t="shared" si="7"/>
        <v>3034.11</v>
      </c>
      <c r="BJ6" s="35">
        <f t="shared" si="7"/>
        <v>2747.8</v>
      </c>
      <c r="BK6" s="35">
        <f t="shared" si="7"/>
        <v>1451.54</v>
      </c>
      <c r="BL6" s="35">
        <f t="shared" si="7"/>
        <v>1700.42</v>
      </c>
      <c r="BM6" s="35">
        <f t="shared" si="7"/>
        <v>1491.92</v>
      </c>
      <c r="BN6" s="35">
        <f t="shared" si="7"/>
        <v>1756.26</v>
      </c>
      <c r="BO6" s="35">
        <f t="shared" si="7"/>
        <v>1864.29</v>
      </c>
      <c r="BP6" s="34" t="str">
        <f>IF(BP7="","",IF(BP7="-","【-】","【"&amp;SUBSTITUTE(TEXT(BP7,"#,##0.00"),"-","△")&amp;"】"))</f>
        <v>【953.26】</v>
      </c>
      <c r="BQ6" s="35">
        <f>IF(BQ7="",NA(),BQ7)</f>
        <v>105.63</v>
      </c>
      <c r="BR6" s="35">
        <f t="shared" ref="BR6:BZ6" si="8">IF(BR7="",NA(),BR7)</f>
        <v>107.85</v>
      </c>
      <c r="BS6" s="35">
        <f t="shared" si="8"/>
        <v>100</v>
      </c>
      <c r="BT6" s="35">
        <f t="shared" si="8"/>
        <v>98.04</v>
      </c>
      <c r="BU6" s="35">
        <f t="shared" si="8"/>
        <v>82.83</v>
      </c>
      <c r="BV6" s="35">
        <f t="shared" si="8"/>
        <v>33.58</v>
      </c>
      <c r="BW6" s="35">
        <f t="shared" si="8"/>
        <v>34.51</v>
      </c>
      <c r="BX6" s="35">
        <f t="shared" si="8"/>
        <v>46.77</v>
      </c>
      <c r="BY6" s="35">
        <f t="shared" si="8"/>
        <v>45.78</v>
      </c>
      <c r="BZ6" s="35">
        <f t="shared" si="8"/>
        <v>51.32</v>
      </c>
      <c r="CA6" s="34" t="str">
        <f>IF(CA7="","",IF(CA7="-","【-】","【"&amp;SUBSTITUTE(TEXT(CA7,"#,##0.00"),"-","△")&amp;"】"))</f>
        <v>【45.31】</v>
      </c>
      <c r="CB6" s="35">
        <f>IF(CB7="",NA(),CB7)</f>
        <v>186.29</v>
      </c>
      <c r="CC6" s="35">
        <f t="shared" ref="CC6:CK6" si="9">IF(CC7="",NA(),CC7)</f>
        <v>181.69</v>
      </c>
      <c r="CD6" s="35">
        <f t="shared" si="9"/>
        <v>197.9</v>
      </c>
      <c r="CE6" s="35">
        <f t="shared" si="9"/>
        <v>201.09</v>
      </c>
      <c r="CF6" s="35">
        <f t="shared" si="9"/>
        <v>239.14</v>
      </c>
      <c r="CG6" s="35">
        <f t="shared" si="9"/>
        <v>514.39</v>
      </c>
      <c r="CH6" s="35">
        <f t="shared" si="9"/>
        <v>476.11</v>
      </c>
      <c r="CI6" s="35">
        <f t="shared" si="9"/>
        <v>348.75</v>
      </c>
      <c r="CJ6" s="35">
        <f t="shared" si="9"/>
        <v>367.7</v>
      </c>
      <c r="CK6" s="35">
        <f t="shared" si="9"/>
        <v>329.91</v>
      </c>
      <c r="CL6" s="34" t="str">
        <f>IF(CL7="","",IF(CL7="-","【-】","【"&amp;SUBSTITUTE(TEXT(CL7,"#,##0.00"),"-","△")&amp;"】"))</f>
        <v>【379.91】</v>
      </c>
      <c r="CM6" s="35">
        <f>IF(CM7="",NA(),CM7)</f>
        <v>27.78</v>
      </c>
      <c r="CN6" s="35">
        <f t="shared" ref="CN6:CV6" si="10">IF(CN7="",NA(),CN7)</f>
        <v>27.41</v>
      </c>
      <c r="CO6" s="35">
        <f t="shared" si="10"/>
        <v>26.79</v>
      </c>
      <c r="CP6" s="35">
        <f t="shared" si="10"/>
        <v>26.54</v>
      </c>
      <c r="CQ6" s="35">
        <f t="shared" si="10"/>
        <v>26.42</v>
      </c>
      <c r="CR6" s="35">
        <f t="shared" si="10"/>
        <v>29.28</v>
      </c>
      <c r="CS6" s="35">
        <f t="shared" si="10"/>
        <v>29.4</v>
      </c>
      <c r="CT6" s="35">
        <f t="shared" si="10"/>
        <v>29.8</v>
      </c>
      <c r="CU6" s="35">
        <f t="shared" si="10"/>
        <v>29.43</v>
      </c>
      <c r="CV6" s="35">
        <f t="shared" si="10"/>
        <v>26.7</v>
      </c>
      <c r="CW6" s="34" t="str">
        <f>IF(CW7="","",IF(CW7="-","【-】","【"&amp;SUBSTITUTE(TEXT(CW7,"#,##0.00"),"-","△")&amp;"】"))</f>
        <v>【33.67】</v>
      </c>
      <c r="CX6" s="35">
        <f>IF(CX7="",NA(),CX7)</f>
        <v>86.47</v>
      </c>
      <c r="CY6" s="35">
        <f t="shared" ref="CY6:DG6" si="11">IF(CY7="",NA(),CY7)</f>
        <v>86.94</v>
      </c>
      <c r="CZ6" s="35">
        <f t="shared" si="11"/>
        <v>87.39</v>
      </c>
      <c r="DA6" s="35">
        <f t="shared" si="11"/>
        <v>87.49</v>
      </c>
      <c r="DB6" s="35">
        <f t="shared" si="11"/>
        <v>87.97</v>
      </c>
      <c r="DC6" s="35">
        <f t="shared" si="11"/>
        <v>66.819999999999993</v>
      </c>
      <c r="DD6" s="35">
        <f t="shared" si="11"/>
        <v>63.77</v>
      </c>
      <c r="DE6" s="35">
        <f t="shared" si="11"/>
        <v>66.95</v>
      </c>
      <c r="DF6" s="35">
        <f t="shared" si="11"/>
        <v>66.33</v>
      </c>
      <c r="DG6" s="35">
        <f t="shared" si="11"/>
        <v>66.459999999999994</v>
      </c>
      <c r="DH6" s="34" t="str">
        <f>IF(DH7="","",IF(DH7="-","【-】","【"&amp;SUBSTITUTE(TEXT(DH7,"#,##0.00"),"-","△")&amp;"】"))</f>
        <v>【79.94】</v>
      </c>
      <c r="DI6" s="35">
        <f>IF(DI7="",NA(),DI7)</f>
        <v>4.47</v>
      </c>
      <c r="DJ6" s="35">
        <f t="shared" ref="DJ6:DR6" si="12">IF(DJ7="",NA(),DJ7)</f>
        <v>9.82</v>
      </c>
      <c r="DK6" s="35">
        <f t="shared" si="12"/>
        <v>13.41</v>
      </c>
      <c r="DL6" s="35">
        <f t="shared" si="12"/>
        <v>17.420000000000002</v>
      </c>
      <c r="DM6" s="35">
        <f t="shared" si="12"/>
        <v>21.02</v>
      </c>
      <c r="DN6" s="35">
        <f t="shared" si="12"/>
        <v>7.92</v>
      </c>
      <c r="DO6" s="35">
        <f t="shared" si="12"/>
        <v>8.77</v>
      </c>
      <c r="DP6" s="35">
        <f t="shared" si="12"/>
        <v>11.16</v>
      </c>
      <c r="DQ6" s="35">
        <f t="shared" si="12"/>
        <v>9.15</v>
      </c>
      <c r="DR6" s="35">
        <f t="shared" si="12"/>
        <v>11.59</v>
      </c>
      <c r="DS6" s="34" t="str">
        <f>IF(DS7="","",IF(DS7="-","【-】","【"&amp;SUBSTITUTE(TEXT(DS7,"#,##0.00"),"-","△")&amp;"】"))</f>
        <v>【29.16】</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4">
        <f t="shared" si="13"/>
        <v>0</v>
      </c>
      <c r="ED6" s="34" t="str">
        <f>IF(ED7="","",IF(ED7="-","【-】","【"&amp;SUBSTITUTE(TEXT(ED7,"#,##0.00"),"-","△")&amp;"】"))</f>
        <v>【0.00】</v>
      </c>
      <c r="EE6" s="34">
        <f>IF(EE7="",NA(),EE7)</f>
        <v>0</v>
      </c>
      <c r="EF6" s="34">
        <f t="shared" ref="EF6:EN6" si="14">IF(EF7="",NA(),EF7)</f>
        <v>0</v>
      </c>
      <c r="EG6" s="34">
        <f t="shared" si="14"/>
        <v>0</v>
      </c>
      <c r="EH6" s="34">
        <f t="shared" si="14"/>
        <v>0</v>
      </c>
      <c r="EI6" s="34">
        <f t="shared" si="14"/>
        <v>0</v>
      </c>
      <c r="EJ6" s="35">
        <f t="shared" si="14"/>
        <v>0.1</v>
      </c>
      <c r="EK6" s="34">
        <f t="shared" si="14"/>
        <v>0</v>
      </c>
      <c r="EL6" s="34">
        <f t="shared" si="14"/>
        <v>0</v>
      </c>
      <c r="EM6" s="35">
        <f t="shared" si="14"/>
        <v>0.26</v>
      </c>
      <c r="EN6" s="35">
        <f t="shared" si="14"/>
        <v>0.04</v>
      </c>
      <c r="EO6" s="34" t="str">
        <f>IF(EO7="","",IF(EO7="-","【-】","【"&amp;SUBSTITUTE(TEXT(EO7,"#,##0.00"),"-","△")&amp;"】"))</f>
        <v>【0.01】</v>
      </c>
    </row>
    <row r="7" spans="1:148" s="36" customFormat="1" x14ac:dyDescent="0.15">
      <c r="A7" s="28"/>
      <c r="B7" s="37">
        <v>2019</v>
      </c>
      <c r="C7" s="37">
        <v>62031</v>
      </c>
      <c r="D7" s="37">
        <v>46</v>
      </c>
      <c r="E7" s="37">
        <v>17</v>
      </c>
      <c r="F7" s="37">
        <v>6</v>
      </c>
      <c r="G7" s="37">
        <v>0</v>
      </c>
      <c r="H7" s="37" t="s">
        <v>96</v>
      </c>
      <c r="I7" s="37" t="s">
        <v>97</v>
      </c>
      <c r="J7" s="37" t="s">
        <v>98</v>
      </c>
      <c r="K7" s="37" t="s">
        <v>99</v>
      </c>
      <c r="L7" s="37" t="s">
        <v>100</v>
      </c>
      <c r="M7" s="37" t="s">
        <v>101</v>
      </c>
      <c r="N7" s="38" t="s">
        <v>102</v>
      </c>
      <c r="O7" s="38">
        <v>51.73</v>
      </c>
      <c r="P7" s="38">
        <v>0.74</v>
      </c>
      <c r="Q7" s="38">
        <v>96.98</v>
      </c>
      <c r="R7" s="38">
        <v>3883</v>
      </c>
      <c r="S7" s="38">
        <v>125500</v>
      </c>
      <c r="T7" s="38">
        <v>1311.53</v>
      </c>
      <c r="U7" s="38">
        <v>95.69</v>
      </c>
      <c r="V7" s="38">
        <v>923</v>
      </c>
      <c r="W7" s="38">
        <v>0.27</v>
      </c>
      <c r="X7" s="38">
        <v>3418.52</v>
      </c>
      <c r="Y7" s="38">
        <v>101.15</v>
      </c>
      <c r="Z7" s="38">
        <v>91.69</v>
      </c>
      <c r="AA7" s="38">
        <v>90.97</v>
      </c>
      <c r="AB7" s="38">
        <v>104.32</v>
      </c>
      <c r="AC7" s="38">
        <v>98.04</v>
      </c>
      <c r="AD7" s="38">
        <v>105.08</v>
      </c>
      <c r="AE7" s="38">
        <v>92.9</v>
      </c>
      <c r="AF7" s="38">
        <v>96.14</v>
      </c>
      <c r="AG7" s="38">
        <v>97.53</v>
      </c>
      <c r="AH7" s="38">
        <v>99.89</v>
      </c>
      <c r="AI7" s="38">
        <v>99.73</v>
      </c>
      <c r="AJ7" s="38">
        <v>0</v>
      </c>
      <c r="AK7" s="38">
        <v>31.81</v>
      </c>
      <c r="AL7" s="38">
        <v>73.52</v>
      </c>
      <c r="AM7" s="38">
        <v>57.15</v>
      </c>
      <c r="AN7" s="38">
        <v>63.77</v>
      </c>
      <c r="AO7" s="38">
        <v>6.29</v>
      </c>
      <c r="AP7" s="38">
        <v>61.22</v>
      </c>
      <c r="AQ7" s="38">
        <v>89.78</v>
      </c>
      <c r="AR7" s="38">
        <v>94.75</v>
      </c>
      <c r="AS7" s="38">
        <v>89.95</v>
      </c>
      <c r="AT7" s="38">
        <v>98.62</v>
      </c>
      <c r="AU7" s="38">
        <v>11.69</v>
      </c>
      <c r="AV7" s="38">
        <v>21.47</v>
      </c>
      <c r="AW7" s="38">
        <v>34.08</v>
      </c>
      <c r="AX7" s="38">
        <v>35.380000000000003</v>
      </c>
      <c r="AY7" s="38">
        <v>30.12</v>
      </c>
      <c r="AZ7" s="38">
        <v>116.32</v>
      </c>
      <c r="BA7" s="38">
        <v>176.6</v>
      </c>
      <c r="BB7" s="38">
        <v>213.39</v>
      </c>
      <c r="BC7" s="38">
        <v>178.05</v>
      </c>
      <c r="BD7" s="38">
        <v>138.87</v>
      </c>
      <c r="BE7" s="38">
        <v>55.53</v>
      </c>
      <c r="BF7" s="38">
        <v>3452.79</v>
      </c>
      <c r="BG7" s="38">
        <v>3296.1</v>
      </c>
      <c r="BH7" s="38">
        <v>3115.63</v>
      </c>
      <c r="BI7" s="38">
        <v>3034.11</v>
      </c>
      <c r="BJ7" s="38">
        <v>2747.8</v>
      </c>
      <c r="BK7" s="38">
        <v>1451.54</v>
      </c>
      <c r="BL7" s="38">
        <v>1700.42</v>
      </c>
      <c r="BM7" s="38">
        <v>1491.92</v>
      </c>
      <c r="BN7" s="38">
        <v>1756.26</v>
      </c>
      <c r="BO7" s="38">
        <v>1864.29</v>
      </c>
      <c r="BP7" s="38">
        <v>953.26</v>
      </c>
      <c r="BQ7" s="38">
        <v>105.63</v>
      </c>
      <c r="BR7" s="38">
        <v>107.85</v>
      </c>
      <c r="BS7" s="38">
        <v>100</v>
      </c>
      <c r="BT7" s="38">
        <v>98.04</v>
      </c>
      <c r="BU7" s="38">
        <v>82.83</v>
      </c>
      <c r="BV7" s="38">
        <v>33.58</v>
      </c>
      <c r="BW7" s="38">
        <v>34.51</v>
      </c>
      <c r="BX7" s="38">
        <v>46.77</v>
      </c>
      <c r="BY7" s="38">
        <v>45.78</v>
      </c>
      <c r="BZ7" s="38">
        <v>51.32</v>
      </c>
      <c r="CA7" s="38">
        <v>45.31</v>
      </c>
      <c r="CB7" s="38">
        <v>186.29</v>
      </c>
      <c r="CC7" s="38">
        <v>181.69</v>
      </c>
      <c r="CD7" s="38">
        <v>197.9</v>
      </c>
      <c r="CE7" s="38">
        <v>201.09</v>
      </c>
      <c r="CF7" s="38">
        <v>239.14</v>
      </c>
      <c r="CG7" s="38">
        <v>514.39</v>
      </c>
      <c r="CH7" s="38">
        <v>476.11</v>
      </c>
      <c r="CI7" s="38">
        <v>348.75</v>
      </c>
      <c r="CJ7" s="38">
        <v>367.7</v>
      </c>
      <c r="CK7" s="38">
        <v>329.91</v>
      </c>
      <c r="CL7" s="38">
        <v>379.91</v>
      </c>
      <c r="CM7" s="38">
        <v>27.78</v>
      </c>
      <c r="CN7" s="38">
        <v>27.41</v>
      </c>
      <c r="CO7" s="38">
        <v>26.79</v>
      </c>
      <c r="CP7" s="38">
        <v>26.54</v>
      </c>
      <c r="CQ7" s="38">
        <v>26.42</v>
      </c>
      <c r="CR7" s="38">
        <v>29.28</v>
      </c>
      <c r="CS7" s="38">
        <v>29.4</v>
      </c>
      <c r="CT7" s="38">
        <v>29.8</v>
      </c>
      <c r="CU7" s="38">
        <v>29.43</v>
      </c>
      <c r="CV7" s="38">
        <v>26.7</v>
      </c>
      <c r="CW7" s="38">
        <v>33.67</v>
      </c>
      <c r="CX7" s="38">
        <v>86.47</v>
      </c>
      <c r="CY7" s="38">
        <v>86.94</v>
      </c>
      <c r="CZ7" s="38">
        <v>87.39</v>
      </c>
      <c r="DA7" s="38">
        <v>87.49</v>
      </c>
      <c r="DB7" s="38">
        <v>87.97</v>
      </c>
      <c r="DC7" s="38">
        <v>66.819999999999993</v>
      </c>
      <c r="DD7" s="38">
        <v>63.77</v>
      </c>
      <c r="DE7" s="38">
        <v>66.95</v>
      </c>
      <c r="DF7" s="38">
        <v>66.33</v>
      </c>
      <c r="DG7" s="38">
        <v>66.459999999999994</v>
      </c>
      <c r="DH7" s="38">
        <v>79.94</v>
      </c>
      <c r="DI7" s="38">
        <v>4.47</v>
      </c>
      <c r="DJ7" s="38">
        <v>9.82</v>
      </c>
      <c r="DK7" s="38">
        <v>13.41</v>
      </c>
      <c r="DL7" s="38">
        <v>17.420000000000002</v>
      </c>
      <c r="DM7" s="38">
        <v>21.02</v>
      </c>
      <c r="DN7" s="38">
        <v>7.92</v>
      </c>
      <c r="DO7" s="38">
        <v>8.77</v>
      </c>
      <c r="DP7" s="38">
        <v>11.16</v>
      </c>
      <c r="DQ7" s="38">
        <v>9.15</v>
      </c>
      <c r="DR7" s="38">
        <v>11.59</v>
      </c>
      <c r="DS7" s="38">
        <v>29.16</v>
      </c>
      <c r="DT7" s="38">
        <v>0</v>
      </c>
      <c r="DU7" s="38">
        <v>0</v>
      </c>
      <c r="DV7" s="38">
        <v>0</v>
      </c>
      <c r="DW7" s="38">
        <v>0</v>
      </c>
      <c r="DX7" s="38">
        <v>0</v>
      </c>
      <c r="DY7" s="38">
        <v>0</v>
      </c>
      <c r="DZ7" s="38">
        <v>0</v>
      </c>
      <c r="EA7" s="38">
        <v>0</v>
      </c>
      <c r="EB7" s="38">
        <v>0</v>
      </c>
      <c r="EC7" s="38">
        <v>0</v>
      </c>
      <c r="ED7" s="38">
        <v>0</v>
      </c>
      <c r="EE7" s="38">
        <v>0</v>
      </c>
      <c r="EF7" s="38">
        <v>0</v>
      </c>
      <c r="EG7" s="38">
        <v>0</v>
      </c>
      <c r="EH7" s="38">
        <v>0</v>
      </c>
      <c r="EI7" s="38">
        <v>0</v>
      </c>
      <c r="EJ7" s="38">
        <v>0.1</v>
      </c>
      <c r="EK7" s="38">
        <v>0</v>
      </c>
      <c r="EL7" s="38">
        <v>0</v>
      </c>
      <c r="EM7" s="38">
        <v>0.26</v>
      </c>
      <c r="EN7" s="38">
        <v>0.04</v>
      </c>
      <c r="EO7" s="38">
        <v>0.01</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110</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83069</cp:lastModifiedBy>
  <dcterms:created xsi:type="dcterms:W3CDTF">2020-12-04T02:38:37Z</dcterms:created>
  <dcterms:modified xsi:type="dcterms:W3CDTF">2021-01-26T00:15:06Z</dcterms:modified>
  <cp:category/>
</cp:coreProperties>
</file>