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2年度（R1決算数値）\報告\"/>
    </mc:Choice>
  </mc:AlternateContent>
  <xr:revisionPtr revIDLastSave="0" documentId="13_ncr:1_{5D27328F-2B73-42DE-AB4C-B993EE406367}" xr6:coauthVersionLast="36" xr6:coauthVersionMax="45" xr10:uidLastSave="{00000000-0000-0000-0000-000000000000}"/>
  <workbookProtection workbookAlgorithmName="SHA-512" workbookHashValue="spSPcSB/zEsfRPxWRT4K6b6+u1X6/aG5lksZ4Pc3PcOuyPbbQ0DrjSXtYAaq39rW2wuFUBScRDLG2Luhfh2PaA==" workbookSaltValue="seFPr8F3MNKiItFlEsa7Ow=="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B10" i="4"/>
  <c r="AT8" i="4"/>
  <c r="AD8" i="4"/>
  <c r="W8" i="4"/>
  <c r="P8" i="4"/>
  <c r="I8" i="4"/>
  <c r="B8" i="4"/>
  <c r="B6" i="4"/>
</calcChain>
</file>

<file path=xl/sharedStrings.xml><?xml version="1.0" encoding="utf-8"?>
<sst xmlns="http://schemas.openxmlformats.org/spreadsheetml/2006/main" count="253" uniqueCount="117">
  <si>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</si>
  <si>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</si>
  <si>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</si>
  <si>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</si>
  <si>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</si>
  <si>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</si>
  <si>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</si>
  <si>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</si>
  <si>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</si>
  <si>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</si>
  <si>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</si>
  <si>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</si>
  <si>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</si>
  <si>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</si>
  <si>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</si>
  <si>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</si>
  <si>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</si>
  <si>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</si>
  <si>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</si>
  <si>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</si>
  <si>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</si>
  <si>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</si>
  <si>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</si>
  <si>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</si>
  <si>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</si>
  <si>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</si>
  <si>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</si>
  <si>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</si>
  <si>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</si>
  <si>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</si>
  <si>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</si>
  <si>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</si>
  <si>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</si>
  <si>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</si>
  <si>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</si>
  <si>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</si>
  <si>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</si>
  <si>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</si>
  <si>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</si>
  <si>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</si>
  <si>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</si>
  <si>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</si>
  <si>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</si>
  <si>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</si>
  <si>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</si>
  <si>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</si>
  <si>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</si>
  <si>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</si>
  <si>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</si>
  <si>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</si>
  <si>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</si>
  <si>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</si>
  <si>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</si>
  <si>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</si>
  <si>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</si>
  <si>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</si>
  <si>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</si>
  <si>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</si>
  <si>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</si>
  <si>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</si>
  <si>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</si>
  <si>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</si>
  <si>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</si>
  <si>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</si>
  <si>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</si>
  <si>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</si>
  <si>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</si>
  <si>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</si>
  <si>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</si>
  <si>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</si>
  <si>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</si>
  <si>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</si>
  <si>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</si>
  <si>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</si>
  <si>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</si>
  <si>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</si>
  <si>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</si>
  <si>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</si>
  <si>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</si>
  <si>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</si>
  <si>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</si>
  <si>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</si>
  <si>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</si>
  <si>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</si>
  <si>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</si>
  <si>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</si>
  <si>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</si>
  <si>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</si>
  <si>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</si>
  <si>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</si>
  <si>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</si>
  <si>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</si>
  <si>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</si>
  <si>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</si>
  <si>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</si>
  <si>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</si>
  <si>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</si>
  <si>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</si>
  <si>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</si>
  <si>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</si>
  <si>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</si>
  <si>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</si>
  <si>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</si>
  <si>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</si>
  <si>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</si>
  <si>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</si>
  <si>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</si>
  <si>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</si>
  <si>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</si>
  <si>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</si>
  <si>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</si>
  <si>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</si>
  <si>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</si>
  <si>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</si>
  <si>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①資産の減価償却が進んでいるため、年々数値が上昇している状況です。また、類似団体平均値との差もなくなりつつあります。
　②③浄化槽事業のため管渠はありません。</t>
    <rPh sb="2" eb="4">
      <t>シサン</t>
    </rPh>
    <rPh sb="5" eb="7">
      <t>ゲンカ</t>
    </rPh>
    <rPh sb="7" eb="9">
      <t>ショウキャク</t>
    </rPh>
    <rPh sb="10" eb="11">
      <t>スス</t>
    </rPh>
    <rPh sb="18" eb="20">
      <t>ネンネン</t>
    </rPh>
    <rPh sb="20" eb="22">
      <t>スウチ</t>
    </rPh>
    <rPh sb="23" eb="25">
      <t>ジョウショウ</t>
    </rPh>
    <rPh sb="29" eb="31">
      <t>ジョウキョウ</t>
    </rPh>
    <rPh sb="37" eb="39">
      <t>ルイジ</t>
    </rPh>
    <rPh sb="39" eb="41">
      <t>ダンタイ</t>
    </rPh>
    <rPh sb="41" eb="43">
      <t>ヘイキン</t>
    </rPh>
    <rPh sb="43" eb="44">
      <t>チ</t>
    </rPh>
    <rPh sb="46" eb="47">
      <t>サ</t>
    </rPh>
    <rPh sb="63" eb="66">
      <t>ジョウカソウ</t>
    </rPh>
    <rPh sb="66" eb="68">
      <t>ジギョウ</t>
    </rPh>
    <rPh sb="71" eb="73">
      <t>カンキョ</t>
    </rPh>
    <phoneticPr fontId="4"/>
  </si>
  <si>
    <t>　①経常収支比率は、100％を上回っており使用料収入や一般会計からの繰入金等により維持管理費や企業債にかかる支払利息等の経費を賄っている状況となっています。前年度と比較すると使用料収入の減により下回りましたが、類似団体平均値を上回りました。
　②累積欠損金比率は、収益よりも費用が大きく欠損が発生しているため、前年度より数値が下回りました。
　③流動資産が前年度より増えたことにより、数値が上回りました。
　④個別排水処理事業は、建設改良事業による企業債借入を平成18年度より行っていないため数値は年々減少しています。
　⑤経費回収率は100%を下回っており、汚水処理にかかる費用を使用料収入で賄えていない状況です。昨年度より類似団体平均を下回りました。
　⑥汚水処理原価は、長期委託契約等により平成30年度より数値が高くなりましたが、令和元年度は維持管理費の減少により前年度より数値が下回りました。
　⑦人口減少や家族構成の変化等により、浄化槽を設置した当初から使用量が減少したことにより、施設利用率は低く、施設が過大となっています。
　⑧市町村設置型の浄化槽は利用者の希望により設置する事業となっているため、水洗化率は100%となっています。</t>
    <rPh sb="15" eb="16">
      <t>ウエ</t>
    </rPh>
    <rPh sb="78" eb="81">
      <t>ゼンネンド</t>
    </rPh>
    <rPh sb="82" eb="84">
      <t>ヒカク</t>
    </rPh>
    <rPh sb="87" eb="89">
      <t>シヨウ</t>
    </rPh>
    <rPh sb="89" eb="90">
      <t>リョウ</t>
    </rPh>
    <rPh sb="90" eb="92">
      <t>シュウニュウ</t>
    </rPh>
    <rPh sb="97" eb="99">
      <t>シタマワ</t>
    </rPh>
    <rPh sb="113" eb="115">
      <t>ウワマワ</t>
    </rPh>
    <rPh sb="123" eb="125">
      <t>ルイセキ</t>
    </rPh>
    <rPh sb="125" eb="127">
      <t>ケッソン</t>
    </rPh>
    <rPh sb="127" eb="128">
      <t>キン</t>
    </rPh>
    <rPh sb="128" eb="130">
      <t>ヒリツ</t>
    </rPh>
    <rPh sb="155" eb="158">
      <t>ゼンネンド</t>
    </rPh>
    <rPh sb="160" eb="162">
      <t>スウチ</t>
    </rPh>
    <rPh sb="163" eb="165">
      <t>シタマワ</t>
    </rPh>
    <rPh sb="173" eb="175">
      <t>リュウドウ</t>
    </rPh>
    <rPh sb="175" eb="177">
      <t>シサン</t>
    </rPh>
    <rPh sb="178" eb="181">
      <t>ゼンネンド</t>
    </rPh>
    <rPh sb="183" eb="184">
      <t>フ</t>
    </rPh>
    <rPh sb="192" eb="194">
      <t>スウチ</t>
    </rPh>
    <rPh sb="195" eb="197">
      <t>ウワマワ</t>
    </rPh>
    <rPh sb="205" eb="207">
      <t>コベツ</t>
    </rPh>
    <rPh sb="207" eb="209">
      <t>ハイスイ</t>
    </rPh>
    <rPh sb="209" eb="211">
      <t>ショリ</t>
    </rPh>
    <rPh sb="211" eb="213">
      <t>ジギョウ</t>
    </rPh>
    <rPh sb="215" eb="217">
      <t>ケンセツ</t>
    </rPh>
    <rPh sb="217" eb="219">
      <t>カイリョウ</t>
    </rPh>
    <rPh sb="219" eb="221">
      <t>ジギョウ</t>
    </rPh>
    <rPh sb="224" eb="226">
      <t>キギョウ</t>
    </rPh>
    <rPh sb="226" eb="227">
      <t>サイ</t>
    </rPh>
    <rPh sb="227" eb="229">
      <t>カリイレ</t>
    </rPh>
    <rPh sb="230" eb="232">
      <t>ヘイセイ</t>
    </rPh>
    <rPh sb="234" eb="236">
      <t>ネンド</t>
    </rPh>
    <rPh sb="238" eb="239">
      <t>オコナ</t>
    </rPh>
    <rPh sb="246" eb="248">
      <t>スウチ</t>
    </rPh>
    <rPh sb="249" eb="251">
      <t>ネンネン</t>
    </rPh>
    <rPh sb="251" eb="253">
      <t>ゲンショウ</t>
    </rPh>
    <rPh sb="308" eb="311">
      <t>サクネンド</t>
    </rPh>
    <rPh sb="330" eb="332">
      <t>オスイ</t>
    </rPh>
    <rPh sb="332" eb="334">
      <t>ショリ</t>
    </rPh>
    <rPh sb="334" eb="336">
      <t>ゲンカ</t>
    </rPh>
    <rPh sb="338" eb="340">
      <t>チョウキ</t>
    </rPh>
    <rPh sb="340" eb="342">
      <t>イタク</t>
    </rPh>
    <rPh sb="342" eb="344">
      <t>ケイヤク</t>
    </rPh>
    <rPh sb="344" eb="345">
      <t>トウ</t>
    </rPh>
    <rPh sb="348" eb="350">
      <t>ヘイセイ</t>
    </rPh>
    <rPh sb="352" eb="354">
      <t>ネンド</t>
    </rPh>
    <rPh sb="356" eb="358">
      <t>スウチ</t>
    </rPh>
    <rPh sb="359" eb="360">
      <t>タカ</t>
    </rPh>
    <rPh sb="368" eb="370">
      <t>レイワ</t>
    </rPh>
    <rPh sb="370" eb="372">
      <t>ガンネン</t>
    </rPh>
    <rPh sb="372" eb="373">
      <t>ド</t>
    </rPh>
    <rPh sb="374" eb="376">
      <t>イジ</t>
    </rPh>
    <rPh sb="376" eb="378">
      <t>カンリ</t>
    </rPh>
    <rPh sb="378" eb="379">
      <t>ヒ</t>
    </rPh>
    <rPh sb="380" eb="382">
      <t>ゲンショウ</t>
    </rPh>
    <rPh sb="385" eb="388">
      <t>ゼンネンド</t>
    </rPh>
    <rPh sb="390" eb="392">
      <t>スウチ</t>
    </rPh>
    <rPh sb="393" eb="395">
      <t>シタマワ</t>
    </rPh>
    <rPh sb="446" eb="448">
      <t>シセツ</t>
    </rPh>
    <rPh sb="448" eb="451">
      <t>リヨウリツ</t>
    </rPh>
    <rPh sb="452" eb="453">
      <t>ヒク</t>
    </rPh>
    <rPh sb="471" eb="474">
      <t>シチョウソン</t>
    </rPh>
    <rPh sb="474" eb="477">
      <t>セッチガタ</t>
    </rPh>
    <rPh sb="478" eb="481">
      <t>ジョウカソウ</t>
    </rPh>
    <rPh sb="482" eb="485">
      <t>リヨウシャ</t>
    </rPh>
    <rPh sb="486" eb="488">
      <t>キボウ</t>
    </rPh>
    <rPh sb="491" eb="493">
      <t>セッチ</t>
    </rPh>
    <rPh sb="495" eb="497">
      <t>ジギョウ</t>
    </rPh>
    <rPh sb="506" eb="509">
      <t>スイセンカ</t>
    </rPh>
    <rPh sb="509" eb="510">
      <t>リツ</t>
    </rPh>
    <phoneticPr fontId="4"/>
  </si>
  <si>
    <t>　下水道事業の収入において、現在、一般会計からの基準外繰入金をもらい下水道事業全体で収支のバランスを取っているのが現状です。しかしながら、原則的に使用料収入のみで汚水処理にかかる経費を賄わなければいけないため、一般会計からの繰入を減らす努力が必要となります。
　また、施設の維持管理、改修費用の増加、人口減少による使用料収入の減少等が見込まれるため、安定した下水道経営の実現に向けて、平成27年度策定の「鶴岡市汚水処理施設整備構想」により、各種整備を進めるとともに、アセットマネジメント、使用料の適正化、長寿命化計画等による施設の改築を行っていく必要があります。
　</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9" eb="71">
      <t>ゲンソク</t>
    </rPh>
    <rPh sb="71" eb="72">
      <t>テキ</t>
    </rPh>
    <rPh sb="73" eb="76">
      <t>シヨウリョウ</t>
    </rPh>
    <rPh sb="76" eb="78">
      <t>シュウニュウ</t>
    </rPh>
    <rPh sb="81" eb="83">
      <t>オスイ</t>
    </rPh>
    <rPh sb="83" eb="85">
      <t>ショリ</t>
    </rPh>
    <rPh sb="89" eb="91">
      <t>ケイヒ</t>
    </rPh>
    <rPh sb="92" eb="93">
      <t>マカナ</t>
    </rPh>
    <rPh sb="105" eb="107">
      <t>イッパン</t>
    </rPh>
    <rPh sb="107" eb="109">
      <t>カイケイ</t>
    </rPh>
    <rPh sb="112" eb="114">
      <t>クリイレ</t>
    </rPh>
    <rPh sb="115" eb="116">
      <t>ヘ</t>
    </rPh>
    <rPh sb="118" eb="120">
      <t>ドリョク</t>
    </rPh>
    <rPh sb="121" eb="123">
      <t>ヒツヨウ</t>
    </rPh>
    <rPh sb="134" eb="136">
      <t>シセツ</t>
    </rPh>
    <rPh sb="137" eb="139">
      <t>イジ</t>
    </rPh>
    <rPh sb="139" eb="141">
      <t>カンリ</t>
    </rPh>
    <rPh sb="142" eb="144">
      <t>カイシュウ</t>
    </rPh>
    <rPh sb="144" eb="146">
      <t>ヒヨウ</t>
    </rPh>
    <rPh sb="147" eb="149">
      <t>ゾウカ</t>
    </rPh>
    <rPh sb="150" eb="152">
      <t>ジンコウ</t>
    </rPh>
    <rPh sb="152" eb="154">
      <t>ゲンショウ</t>
    </rPh>
    <rPh sb="157" eb="160">
      <t>シヨウリョウ</t>
    </rPh>
    <rPh sb="160" eb="162">
      <t>シュウニュウ</t>
    </rPh>
    <rPh sb="163" eb="165">
      <t>ゲンショウ</t>
    </rPh>
    <rPh sb="165" eb="166">
      <t>トウ</t>
    </rPh>
    <rPh sb="167" eb="169">
      <t>ミコ</t>
    </rPh>
    <rPh sb="175" eb="177">
      <t>アンテイ</t>
    </rPh>
    <rPh sb="179" eb="182">
      <t>ゲスイドウ</t>
    </rPh>
    <rPh sb="182" eb="184">
      <t>ケイエイ</t>
    </rPh>
    <rPh sb="185" eb="187">
      <t>ジツゲン</t>
    </rPh>
    <rPh sb="188" eb="189">
      <t>ム</t>
    </rPh>
    <rPh sb="192" eb="194">
      <t>ヘイセイ</t>
    </rPh>
    <rPh sb="196" eb="198">
      <t>ネンド</t>
    </rPh>
    <rPh sb="198" eb="200">
      <t>サクテイ</t>
    </rPh>
    <rPh sb="202" eb="205">
      <t>ツルオカシ</t>
    </rPh>
    <rPh sb="205" eb="207">
      <t>オスイ</t>
    </rPh>
    <rPh sb="207" eb="209">
      <t>ショリ</t>
    </rPh>
    <rPh sb="209" eb="211">
      <t>シセツ</t>
    </rPh>
    <rPh sb="211" eb="213">
      <t>セイビ</t>
    </rPh>
    <rPh sb="213" eb="215">
      <t>コウソウ</t>
    </rPh>
    <rPh sb="220" eb="222">
      <t>カクシュ</t>
    </rPh>
    <rPh sb="222" eb="224">
      <t>セイビ</t>
    </rPh>
    <rPh sb="225" eb="226">
      <t>スス</t>
    </rPh>
    <rPh sb="244" eb="247">
      <t>シヨウリョウ</t>
    </rPh>
    <rPh sb="248" eb="251">
      <t>テキセイカ</t>
    </rPh>
    <rPh sb="252" eb="253">
      <t>チョウ</t>
    </rPh>
    <rPh sb="253" eb="256">
      <t>ジュミョウカ</t>
    </rPh>
    <rPh sb="256" eb="258">
      <t>ケイカク</t>
    </rPh>
    <rPh sb="258" eb="259">
      <t>ナド</t>
    </rPh>
    <rPh sb="262" eb="264">
      <t>シセツ</t>
    </rPh>
    <rPh sb="265" eb="267">
      <t>カイチク</t>
    </rPh>
    <rPh sb="268" eb="269">
      <t>オコナ</t>
    </rPh>
    <rPh sb="273" eb="275">
      <t>ヒツヨウ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</si>
</sst>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EE8-4FA7-A6BD-A9A5BB526C9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EE8-4FA7-A6BD-A9A5BB526C9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33.840000000000003</c:v>
                </c:pt>
                <c:pt idx="1">
                  <c:v>30.8</c:v>
                </c:pt>
                <c:pt idx="2">
                  <c:v>33.33</c:v>
                </c:pt>
                <c:pt idx="3">
                  <c:v>32.049999999999997</c:v>
                </c:pt>
                <c:pt idx="4">
                  <c:v>32.020000000000003</c:v>
                </c:pt>
              </c:numCache>
            </c:numRef>
          </c:val>
          <c:extLst>
            <c:ext xmlns:c16="http://schemas.microsoft.com/office/drawing/2014/chart" uri="{C3380CC4-5D6E-409C-BE32-E72D297353CC}">
              <c16:uniqueId val="{00000000-A717-46DE-BF2E-7130B2B97BE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54.14</c:v>
                </c:pt>
                <c:pt idx="1">
                  <c:v>132.99</c:v>
                </c:pt>
                <c:pt idx="2">
                  <c:v>51.71</c:v>
                </c:pt>
                <c:pt idx="3">
                  <c:v>50.56</c:v>
                </c:pt>
                <c:pt idx="4">
                  <c:v>47.35</c:v>
                </c:pt>
              </c:numCache>
            </c:numRef>
          </c:val>
          <c:smooth val="0"/>
          <c:extLst>
            <c:ext xmlns:c16="http://schemas.microsoft.com/office/drawing/2014/chart" uri="{C3380CC4-5D6E-409C-BE32-E72D297353CC}">
              <c16:uniqueId val="{00000001-A717-46DE-BF2E-7130B2B97BE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6C7-4DE2-89F3-8725D76A5A1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84.69</c:v>
                </c:pt>
                <c:pt idx="1">
                  <c:v>82.94</c:v>
                </c:pt>
                <c:pt idx="2">
                  <c:v>82.91</c:v>
                </c:pt>
                <c:pt idx="3">
                  <c:v>83.85</c:v>
                </c:pt>
                <c:pt idx="4">
                  <c:v>81.209999999999994</c:v>
                </c:pt>
              </c:numCache>
            </c:numRef>
          </c:val>
          <c:smooth val="0"/>
          <c:extLst>
            <c:ext xmlns:c16="http://schemas.microsoft.com/office/drawing/2014/chart" uri="{C3380CC4-5D6E-409C-BE32-E72D297353CC}">
              <c16:uniqueId val="{00000001-36C7-4DE2-89F3-8725D76A5A1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113.49</c:v>
                </c:pt>
                <c:pt idx="1">
                  <c:v>86.32</c:v>
                </c:pt>
                <c:pt idx="2">
                  <c:v>88.11</c:v>
                </c:pt>
                <c:pt idx="3">
                  <c:v>103.64</c:v>
                </c:pt>
                <c:pt idx="4">
                  <c:v>100.93</c:v>
                </c:pt>
              </c:numCache>
            </c:numRef>
          </c:val>
          <c:extLst>
            <c:ext xmlns:c16="http://schemas.microsoft.com/office/drawing/2014/chart" uri="{C3380CC4-5D6E-409C-BE32-E72D297353CC}">
              <c16:uniqueId val="{00000000-CE17-4345-B4FF-5706D94496D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93.17</c:v>
                </c:pt>
                <c:pt idx="1">
                  <c:v>91.08</c:v>
                </c:pt>
                <c:pt idx="2">
                  <c:v>93.87</c:v>
                </c:pt>
                <c:pt idx="3">
                  <c:v>86.84</c:v>
                </c:pt>
                <c:pt idx="4">
                  <c:v>89.75</c:v>
                </c:pt>
              </c:numCache>
            </c:numRef>
          </c:val>
          <c:smooth val="0"/>
          <c:extLst>
            <c:ext xmlns:c16="http://schemas.microsoft.com/office/drawing/2014/chart" uri="{C3380CC4-5D6E-409C-BE32-E72D297353CC}">
              <c16:uniqueId val="{00000001-CE17-4345-B4FF-5706D94496D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6.3</c:v>
                </c:pt>
                <c:pt idx="1">
                  <c:v>14.43</c:v>
                </c:pt>
                <c:pt idx="2">
                  <c:v>18.91</c:v>
                </c:pt>
                <c:pt idx="3">
                  <c:v>25.22</c:v>
                </c:pt>
                <c:pt idx="4">
                  <c:v>31.52</c:v>
                </c:pt>
              </c:numCache>
            </c:numRef>
          </c:val>
          <c:extLst>
            <c:ext xmlns:c16="http://schemas.microsoft.com/office/drawing/2014/chart" uri="{C3380CC4-5D6E-409C-BE32-E72D297353CC}">
              <c16:uniqueId val="{00000000-242C-4A43-953E-46834EA418D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38.32</c:v>
                </c:pt>
                <c:pt idx="1">
                  <c:v>40.67</c:v>
                </c:pt>
                <c:pt idx="2">
                  <c:v>42.61</c:v>
                </c:pt>
                <c:pt idx="3">
                  <c:v>44.22</c:v>
                </c:pt>
                <c:pt idx="4">
                  <c:v>39.64</c:v>
                </c:pt>
              </c:numCache>
            </c:numRef>
          </c:val>
          <c:smooth val="0"/>
          <c:extLst>
            <c:ext xmlns:c16="http://schemas.microsoft.com/office/drawing/2014/chart" uri="{C3380CC4-5D6E-409C-BE32-E72D297353CC}">
              <c16:uniqueId val="{00000001-242C-4A43-953E-46834EA418D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0D7-402A-94F5-D3981F8D4F1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0D7-402A-94F5-D3981F8D4F1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formatCode="#,##0.00;&quot;△&quot;#,##0.00">
                  <c:v>0</c:v>
                </c:pt>
                <c:pt idx="1">
                  <c:v>41.51</c:v>
                </c:pt>
                <c:pt idx="2">
                  <c:v>86.73</c:v>
                </c:pt>
                <c:pt idx="3">
                  <c:v>74.290000000000006</c:v>
                </c:pt>
                <c:pt idx="4">
                  <c:v>72.75</c:v>
                </c:pt>
              </c:numCache>
            </c:numRef>
          </c:val>
          <c:extLst>
            <c:ext xmlns:c16="http://schemas.microsoft.com/office/drawing/2014/chart" uri="{C3380CC4-5D6E-409C-BE32-E72D297353CC}">
              <c16:uniqueId val="{00000000-8E3C-4913-84B4-6D2BB3F2AE1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244.23</c:v>
                </c:pt>
                <c:pt idx="1">
                  <c:v>213.24</c:v>
                </c:pt>
                <c:pt idx="2">
                  <c:v>231.75</c:v>
                </c:pt>
                <c:pt idx="3">
                  <c:v>254.32</c:v>
                </c:pt>
                <c:pt idx="4">
                  <c:v>249.76</c:v>
                </c:pt>
              </c:numCache>
            </c:numRef>
          </c:val>
          <c:smooth val="0"/>
          <c:extLst>
            <c:ext xmlns:c16="http://schemas.microsoft.com/office/drawing/2014/chart" uri="{C3380CC4-5D6E-409C-BE32-E72D297353CC}">
              <c16:uniqueId val="{00000001-8E3C-4913-84B4-6D2BB3F2AE1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265.99</c:v>
                </c:pt>
                <c:pt idx="1">
                  <c:v>242.56</c:v>
                </c:pt>
                <c:pt idx="2">
                  <c:v>241.24</c:v>
                </c:pt>
                <c:pt idx="3">
                  <c:v>338.18</c:v>
                </c:pt>
                <c:pt idx="4">
                  <c:v>400.93</c:v>
                </c:pt>
              </c:numCache>
            </c:numRef>
          </c:val>
          <c:extLst>
            <c:ext xmlns:c16="http://schemas.microsoft.com/office/drawing/2014/chart" uri="{C3380CC4-5D6E-409C-BE32-E72D297353CC}">
              <c16:uniqueId val="{00000000-B756-4358-BD8A-01DC9081F85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381.4</c:v>
                </c:pt>
                <c:pt idx="1">
                  <c:v>380.85</c:v>
                </c:pt>
                <c:pt idx="2">
                  <c:v>322.36</c:v>
                </c:pt>
                <c:pt idx="3">
                  <c:v>277.89</c:v>
                </c:pt>
                <c:pt idx="4">
                  <c:v>256.37</c:v>
                </c:pt>
              </c:numCache>
            </c:numRef>
          </c:val>
          <c:smooth val="0"/>
          <c:extLst>
            <c:ext xmlns:c16="http://schemas.microsoft.com/office/drawing/2014/chart" uri="{C3380CC4-5D6E-409C-BE32-E72D297353CC}">
              <c16:uniqueId val="{00000001-B756-4358-BD8A-01DC9081F85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formatCode="#,##0.00;&quot;△&quot;#,##0.00;&quot;-&quot;">
                  <c:v>573.15</c:v>
                </c:pt>
                <c:pt idx="3" formatCode="#,##0.00;&quot;△&quot;#,##0.00;&quot;-&quot;">
                  <c:v>556.74</c:v>
                </c:pt>
                <c:pt idx="4" formatCode="#,##0.00;&quot;△&quot;#,##0.00;&quot;-&quot;">
                  <c:v>539.59</c:v>
                </c:pt>
              </c:numCache>
            </c:numRef>
          </c:val>
          <c:extLst>
            <c:ext xmlns:c16="http://schemas.microsoft.com/office/drawing/2014/chart" uri="{C3380CC4-5D6E-409C-BE32-E72D297353CC}">
              <c16:uniqueId val="{00000000-88D2-4480-832D-09C8BCC9DA4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663.76</c:v>
                </c:pt>
                <c:pt idx="1">
                  <c:v>566.35</c:v>
                </c:pt>
                <c:pt idx="2">
                  <c:v>888.8</c:v>
                </c:pt>
                <c:pt idx="3">
                  <c:v>855.65</c:v>
                </c:pt>
                <c:pt idx="4">
                  <c:v>862.99</c:v>
                </c:pt>
              </c:numCache>
            </c:numRef>
          </c:val>
          <c:smooth val="0"/>
          <c:extLst>
            <c:ext xmlns:c16="http://schemas.microsoft.com/office/drawing/2014/chart" uri="{C3380CC4-5D6E-409C-BE32-E72D297353CC}">
              <c16:uniqueId val="{00000001-88D2-4480-832D-09C8BCC9DA4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41.4</c:v>
                </c:pt>
                <c:pt idx="1">
                  <c:v>57.74</c:v>
                </c:pt>
                <c:pt idx="2">
                  <c:v>56.12</c:v>
                </c:pt>
                <c:pt idx="3">
                  <c:v>46.38</c:v>
                </c:pt>
                <c:pt idx="4">
                  <c:v>47.47</c:v>
                </c:pt>
              </c:numCache>
            </c:numRef>
          </c:val>
          <c:extLst>
            <c:ext xmlns:c16="http://schemas.microsoft.com/office/drawing/2014/chart" uri="{C3380CC4-5D6E-409C-BE32-E72D297353CC}">
              <c16:uniqueId val="{00000000-B65C-44AF-86A3-21CE6D042B5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53.76</c:v>
                </c:pt>
                <c:pt idx="1">
                  <c:v>52.27</c:v>
                </c:pt>
                <c:pt idx="2">
                  <c:v>52.55</c:v>
                </c:pt>
                <c:pt idx="3">
                  <c:v>52.23</c:v>
                </c:pt>
                <c:pt idx="4">
                  <c:v>50.06</c:v>
                </c:pt>
              </c:numCache>
            </c:numRef>
          </c:val>
          <c:smooth val="0"/>
          <c:extLst>
            <c:ext xmlns:c16="http://schemas.microsoft.com/office/drawing/2014/chart" uri="{C3380CC4-5D6E-409C-BE32-E72D297353CC}">
              <c16:uniqueId val="{00000001-B65C-44AF-86A3-21CE6D042B5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232.31</c:v>
                </c:pt>
                <c:pt idx="1">
                  <c:v>275.72000000000003</c:v>
                </c:pt>
                <c:pt idx="2">
                  <c:v>282.66000000000003</c:v>
                </c:pt>
                <c:pt idx="3">
                  <c:v>346.78</c:v>
                </c:pt>
                <c:pt idx="4">
                  <c:v>338.1</c:v>
                </c:pt>
              </c:numCache>
            </c:numRef>
          </c:val>
          <c:extLst>
            <c:ext xmlns:c16="http://schemas.microsoft.com/office/drawing/2014/chart" uri="{C3380CC4-5D6E-409C-BE32-E72D297353CC}">
              <c16:uniqueId val="{00000000-C141-4825-A8E8-B616F0642FC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275.25</c:v>
                </c:pt>
                <c:pt idx="1">
                  <c:v>291.01</c:v>
                </c:pt>
                <c:pt idx="2">
                  <c:v>292.45</c:v>
                </c:pt>
                <c:pt idx="3">
                  <c:v>294.05</c:v>
                </c:pt>
                <c:pt idx="4">
                  <c:v>309.22000000000003</c:v>
                </c:pt>
              </c:numCache>
            </c:numRef>
          </c:val>
          <c:smooth val="0"/>
          <c:extLst>
            <c:ext xmlns:c16="http://schemas.microsoft.com/office/drawing/2014/chart" uri="{C3380CC4-5D6E-409C-BE32-E72D297353CC}">
              <c16:uniqueId val="{00000001-C141-4825-A8E8-B616F0642FC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【200.28】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【254.85】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59"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個別排水処理</v>
      </c>
      <c r="Q8" s="49"/>
      <c r="R8" s="49"/>
      <c r="S8" s="49"/>
      <c r="T8" s="49"/>
      <c r="U8" s="49"/>
      <c r="V8" s="49"/>
      <c r="W8" s="49" t="str">
        <f>データ!L6</f>
        <v>L2</v>
      </c>
      <c r="X8" s="49"/>
      <c r="Y8" s="49"/>
      <c r="Z8" s="49"/>
      <c r="AA8" s="49"/>
      <c r="AB8" s="49"/>
      <c r="AC8" s="49"/>
      <c r="AD8" s="50" t="str">
        <f>データ!$M$6</f>
        <v>非設置</v>
      </c>
      <c r="AE8" s="50"/>
      <c r="AF8" s="50"/>
      <c r="AG8" s="50"/>
      <c r="AH8" s="50"/>
      <c r="AI8" s="50"/>
      <c r="AJ8" s="50"/>
      <c r="AK8" s="3"/>
      <c r="AL8" s="51">
        <f>データ!S6</f>
        <v>125500</v>
      </c>
      <c r="AM8" s="51"/>
      <c r="AN8" s="51"/>
      <c r="AO8" s="51"/>
      <c r="AP8" s="51"/>
      <c r="AQ8" s="51"/>
      <c r="AR8" s="51"/>
      <c r="AS8" s="51"/>
      <c r="AT8" s="46">
        <f>データ!T6</f>
        <v>1311.53</v>
      </c>
      <c r="AU8" s="46"/>
      <c r="AV8" s="46"/>
      <c r="AW8" s="46"/>
      <c r="AX8" s="46"/>
      <c r="AY8" s="46"/>
      <c r="AZ8" s="46"/>
      <c r="BA8" s="46"/>
      <c r="BB8" s="46">
        <f>データ!U6</f>
        <v>95.69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62.4</v>
      </c>
      <c r="J10" s="46"/>
      <c r="K10" s="46"/>
      <c r="L10" s="46"/>
      <c r="M10" s="46"/>
      <c r="N10" s="46"/>
      <c r="O10" s="46"/>
      <c r="P10" s="46">
        <f>データ!P6</f>
        <v>0.26</v>
      </c>
      <c r="Q10" s="46"/>
      <c r="R10" s="46"/>
      <c r="S10" s="46"/>
      <c r="T10" s="46"/>
      <c r="U10" s="46"/>
      <c r="V10" s="46"/>
      <c r="W10" s="46">
        <f>データ!Q6</f>
        <v>100</v>
      </c>
      <c r="X10" s="46"/>
      <c r="Y10" s="46"/>
      <c r="Z10" s="46"/>
      <c r="AA10" s="46"/>
      <c r="AB10" s="46"/>
      <c r="AC10" s="46"/>
      <c r="AD10" s="51">
        <f>データ!R6</f>
        <v>3223</v>
      </c>
      <c r="AE10" s="51"/>
      <c r="AF10" s="51"/>
      <c r="AG10" s="51"/>
      <c r="AH10" s="51"/>
      <c r="AI10" s="51"/>
      <c r="AJ10" s="51"/>
      <c r="AK10" s="2"/>
      <c r="AL10" s="51">
        <f>データ!V6</f>
        <v>318</v>
      </c>
      <c r="AM10" s="51"/>
      <c r="AN10" s="51"/>
      <c r="AO10" s="51"/>
      <c r="AP10" s="51"/>
      <c r="AQ10" s="51"/>
      <c r="AR10" s="51"/>
      <c r="AS10" s="51"/>
      <c r="AT10" s="46">
        <f>データ!W6</f>
        <v>0.3</v>
      </c>
      <c r="AU10" s="46"/>
      <c r="AV10" s="46"/>
      <c r="AW10" s="46"/>
      <c r="AX10" s="46"/>
      <c r="AY10" s="46"/>
      <c r="AZ10" s="46"/>
      <c r="BA10" s="46"/>
      <c r="BB10" s="46">
        <f>データ!X6</f>
        <v>1060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【92.82】</v>
      </c>
      <c r="F85" s="26" t="str">
        <f>データ!AT6</f>
        <v>【200.28】</v>
      </c>
      <c r="G85" s="26" t="str">
        <f>データ!BE6</f>
        <v>【254.85】</v>
      </c>
      <c r="H85" s="26" t="str">
        <f>データ!BP6</f>
        <v>【862.82】</v>
      </c>
      <c r="I85" s="26" t="str">
        <f>データ!CA6</f>
        <v>【49.71】</v>
      </c>
      <c r="J85" s="26" t="str">
        <f>データ!CL6</f>
        <v>【317.18】</v>
      </c>
      <c r="K85" s="26" t="str">
        <f>データ!CW6</f>
        <v>【47.67】</v>
      </c>
      <c r="L85" s="26" t="str">
        <f>データ!DH6</f>
        <v>【79.30】</v>
      </c>
      <c r="M85" s="26" t="str">
        <f>データ!DS6</f>
        <v>【37.31】</v>
      </c>
      <c r="N85" s="26" t="str">
        <f>データ!ED6</f>
        <v>【-】</v>
      </c>
      <c r="O85" s="26" t="str">
        <f>データ!EO6</f>
        <v>【-】</v>
      </c>
    </row>
  </sheetData>
  <sheetProtection algorithmName="SHA-512" hashValue="xt1/Nqyth4aWtmZ5s12pETztR1cvR3EIUlBmowhA/az0ay+UcbRlbClI4ENf1JH6y4kumO+KnM/AFe11ZBtu4A==" saltValue="j7dr5t73+yp+s4Yii4cGs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2019</v>
      </c>
      <c r="C6" s="33">
        <f t="shared" ref="C6:X6" si="3">C7</f>
        <v>62031</v>
      </c>
      <c r="D6" s="33">
        <f t="shared" si="3"/>
        <v>46</v>
      </c>
      <c r="E6" s="33">
        <f t="shared" si="3"/>
        <v>18</v>
      </c>
      <c r="F6" s="33">
        <f t="shared" si="3"/>
        <v>1</v>
      </c>
      <c r="G6" s="33">
        <f t="shared" si="3"/>
        <v>0</v>
      </c>
      <c r="H6" s="33" t="str">
        <f t="shared" si="3"/>
        <v>山形県　鶴岡市</v>
      </c>
      <c r="I6" s="33" t="str">
        <f t="shared" si="3"/>
        <v>法適用</v>
      </c>
      <c r="J6" s="33" t="str">
        <f t="shared" si="3"/>
        <v>下水道事業</v>
      </c>
      <c r="K6" s="33" t="str">
        <f t="shared" si="3"/>
        <v>個別排水処理</v>
      </c>
      <c r="L6" s="33" t="str">
        <f t="shared" si="3"/>
        <v>L2</v>
      </c>
      <c r="M6" s="33" t="str">
        <f t="shared" si="3"/>
        <v>非設置</v>
      </c>
      <c r="N6" s="34" t="str">
        <f t="shared" si="3"/>
        <v>-</v>
      </c>
      <c r="O6" s="34">
        <f t="shared" si="3"/>
        <v>62.4</v>
      </c>
      <c r="P6" s="34">
        <f t="shared" si="3"/>
        <v>0.26</v>
      </c>
      <c r="Q6" s="34">
        <f t="shared" si="3"/>
        <v>100</v>
      </c>
      <c r="R6" s="34">
        <f t="shared" si="3"/>
        <v>3223</v>
      </c>
      <c r="S6" s="34">
        <f t="shared" si="3"/>
        <v>125500</v>
      </c>
      <c r="T6" s="34">
        <f t="shared" si="3"/>
        <v>1311.53</v>
      </c>
      <c r="U6" s="34">
        <f t="shared" si="3"/>
        <v>95.69</v>
      </c>
      <c r="V6" s="34">
        <f t="shared" si="3"/>
        <v>318</v>
      </c>
      <c r="W6" s="34">
        <f t="shared" si="3"/>
        <v>0.3</v>
      </c>
      <c r="X6" s="34">
        <f t="shared" si="3"/>
        <v>1060</v>
      </c>
      <c r="Y6" s="35">
        <f>IF(Y7="",NA(),Y7)</f>
        <v>113.49</v>
      </c>
      <c r="Z6" s="35">
        <f t="shared" ref="Z6:AH6" si="4">IF(Z7="",NA(),Z7)</f>
        <v>86.32</v>
      </c>
      <c r="AA6" s="35">
        <f t="shared" si="4"/>
        <v>88.11</v>
      </c>
      <c r="AB6" s="35">
        <f t="shared" si="4"/>
        <v>103.64</v>
      </c>
      <c r="AC6" s="35">
        <f t="shared" si="4"/>
        <v>100.93</v>
      </c>
      <c r="AD6" s="35">
        <f t="shared" si="4"/>
        <v>93.17</v>
      </c>
      <c r="AE6" s="35">
        <f t="shared" si="4"/>
        <v>91.08</v>
      </c>
      <c r="AF6" s="35">
        <f t="shared" si="4"/>
        <v>93.87</v>
      </c>
      <c r="AG6" s="35">
        <f t="shared" si="4"/>
        <v>86.84</v>
      </c>
      <c r="AH6" s="35">
        <f t="shared" si="4"/>
        <v>89.75</v>
      </c>
      <c r="AI6" s="34" t="str">
        <f>IF(AI7="","",IF(AI7="-","【-】","【"&amp;SUBSTITUTE(TEXT(AI7,"#,##0.00"),"-","△")&amp;"】"))</f>
        <v>【92.82】</v>
      </c>
      <c r="AJ6" s="34">
        <f>IF(AJ7="",NA(),AJ7)</f>
        <v>0</v>
      </c>
      <c r="AK6" s="35">
        <f t="shared" ref="AK6:AS6" si="5">IF(AK7="",NA(),AK7)</f>
        <v>41.51</v>
      </c>
      <c r="AL6" s="35">
        <f t="shared" si="5"/>
        <v>86.73</v>
      </c>
      <c r="AM6" s="35">
        <f t="shared" si="5"/>
        <v>74.290000000000006</v>
      </c>
      <c r="AN6" s="35">
        <f t="shared" si="5"/>
        <v>72.75</v>
      </c>
      <c r="AO6" s="35">
        <f t="shared" si="5"/>
        <v>244.23</v>
      </c>
      <c r="AP6" s="35">
        <f t="shared" si="5"/>
        <v>213.24</v>
      </c>
      <c r="AQ6" s="35">
        <f t="shared" si="5"/>
        <v>231.75</v>
      </c>
      <c r="AR6" s="35">
        <f t="shared" si="5"/>
        <v>254.32</v>
      </c>
      <c r="AS6" s="35">
        <f t="shared" si="5"/>
        <v>249.76</v>
      </c>
      <c r="AT6" s="34" t="str">
        <f>IF(AT7="","",IF(AT7="-","【-】","【"&amp;SUBSTITUTE(TEXT(AT7,"#,##0.00"),"-","△")&amp;"】"))</f>
        <v>【200.28】</v>
      </c>
      <c r="AU6" s="35">
        <f>IF(AU7="",NA(),AU7)</f>
        <v>265.99</v>
      </c>
      <c r="AV6" s="35">
        <f t="shared" ref="AV6:BD6" si="6">IF(AV7="",NA(),AV7)</f>
        <v>242.56</v>
      </c>
      <c r="AW6" s="35">
        <f t="shared" si="6"/>
        <v>241.24</v>
      </c>
      <c r="AX6" s="35">
        <f t="shared" si="6"/>
        <v>338.18</v>
      </c>
      <c r="AY6" s="35">
        <f t="shared" si="6"/>
        <v>400.93</v>
      </c>
      <c r="AZ6" s="35">
        <f t="shared" si="6"/>
        <v>381.4</v>
      </c>
      <c r="BA6" s="35">
        <f t="shared" si="6"/>
        <v>380.85</v>
      </c>
      <c r="BB6" s="35">
        <f t="shared" si="6"/>
        <v>322.36</v>
      </c>
      <c r="BC6" s="35">
        <f t="shared" si="6"/>
        <v>277.89</v>
      </c>
      <c r="BD6" s="35">
        <f t="shared" si="6"/>
        <v>256.37</v>
      </c>
      <c r="BE6" s="34" t="str">
        <f>IF(BE7="","",IF(BE7="-","【-】","【"&amp;SUBSTITUTE(TEXT(BE7,"#,##0.00"),"-","△")&amp;"】"))</f>
        <v>【254.85】</v>
      </c>
      <c r="BF6" s="34">
        <f>IF(BF7="",NA(),BF7)</f>
        <v>0</v>
      </c>
      <c r="BG6" s="34">
        <f t="shared" ref="BG6:BO6" si="7">IF(BG7="",NA(),BG7)</f>
        <v>0</v>
      </c>
      <c r="BH6" s="35">
        <f t="shared" si="7"/>
        <v>573.15</v>
      </c>
      <c r="BI6" s="35">
        <f t="shared" si="7"/>
        <v>556.74</v>
      </c>
      <c r="BJ6" s="35">
        <f t="shared" si="7"/>
        <v>539.59</v>
      </c>
      <c r="BK6" s="35">
        <f t="shared" si="7"/>
        <v>663.76</v>
      </c>
      <c r="BL6" s="35">
        <f t="shared" si="7"/>
        <v>566.35</v>
      </c>
      <c r="BM6" s="35">
        <f t="shared" si="7"/>
        <v>888.8</v>
      </c>
      <c r="BN6" s="35">
        <f t="shared" si="7"/>
        <v>855.65</v>
      </c>
      <c r="BO6" s="35">
        <f t="shared" si="7"/>
        <v>862.99</v>
      </c>
      <c r="BP6" s="34" t="str">
        <f>IF(BP7="","",IF(BP7="-","【-】","【"&amp;SUBSTITUTE(TEXT(BP7,"#,##0.00"),"-","△")&amp;"】"))</f>
        <v>【862.82】</v>
      </c>
      <c r="BQ6" s="35">
        <f>IF(BQ7="",NA(),BQ7)</f>
        <v>41.4</v>
      </c>
      <c r="BR6" s="35">
        <f t="shared" ref="BR6:BZ6" si="8">IF(BR7="",NA(),BR7)</f>
        <v>57.74</v>
      </c>
      <c r="BS6" s="35">
        <f t="shared" si="8"/>
        <v>56.12</v>
      </c>
      <c r="BT6" s="35">
        <f t="shared" si="8"/>
        <v>46.38</v>
      </c>
      <c r="BU6" s="35">
        <f t="shared" si="8"/>
        <v>47.47</v>
      </c>
      <c r="BV6" s="35">
        <f t="shared" si="8"/>
        <v>53.76</v>
      </c>
      <c r="BW6" s="35">
        <f t="shared" si="8"/>
        <v>52.27</v>
      </c>
      <c r="BX6" s="35">
        <f t="shared" si="8"/>
        <v>52.55</v>
      </c>
      <c r="BY6" s="35">
        <f t="shared" si="8"/>
        <v>52.23</v>
      </c>
      <c r="BZ6" s="35">
        <f t="shared" si="8"/>
        <v>50.06</v>
      </c>
      <c r="CA6" s="34" t="str">
        <f>IF(CA7="","",IF(CA7="-","【-】","【"&amp;SUBSTITUTE(TEXT(CA7,"#,##0.00"),"-","△")&amp;"】"))</f>
        <v>【49.71】</v>
      </c>
      <c r="CB6" s="35">
        <f>IF(CB7="",NA(),CB7)</f>
        <v>232.31</v>
      </c>
      <c r="CC6" s="35">
        <f t="shared" ref="CC6:CK6" si="9">IF(CC7="",NA(),CC7)</f>
        <v>275.72000000000003</v>
      </c>
      <c r="CD6" s="35">
        <f t="shared" si="9"/>
        <v>282.66000000000003</v>
      </c>
      <c r="CE6" s="35">
        <f t="shared" si="9"/>
        <v>346.78</v>
      </c>
      <c r="CF6" s="35">
        <f t="shared" si="9"/>
        <v>338.1</v>
      </c>
      <c r="CG6" s="35">
        <f t="shared" si="9"/>
        <v>275.25</v>
      </c>
      <c r="CH6" s="35">
        <f t="shared" si="9"/>
        <v>291.01</v>
      </c>
      <c r="CI6" s="35">
        <f t="shared" si="9"/>
        <v>292.45</v>
      </c>
      <c r="CJ6" s="35">
        <f t="shared" si="9"/>
        <v>294.05</v>
      </c>
      <c r="CK6" s="35">
        <f t="shared" si="9"/>
        <v>309.22000000000003</v>
      </c>
      <c r="CL6" s="34" t="str">
        <f>IF(CL7="","",IF(CL7="-","【-】","【"&amp;SUBSTITUTE(TEXT(CL7,"#,##0.00"),"-","△")&amp;"】"))</f>
        <v>【317.18】</v>
      </c>
      <c r="CM6" s="35">
        <f>IF(CM7="",NA(),CM7)</f>
        <v>33.840000000000003</v>
      </c>
      <c r="CN6" s="35">
        <f t="shared" ref="CN6:CV6" si="10">IF(CN7="",NA(),CN7)</f>
        <v>30.8</v>
      </c>
      <c r="CO6" s="35">
        <f t="shared" si="10"/>
        <v>33.33</v>
      </c>
      <c r="CP6" s="35">
        <f t="shared" si="10"/>
        <v>32.049999999999997</v>
      </c>
      <c r="CQ6" s="35">
        <f t="shared" si="10"/>
        <v>32.020000000000003</v>
      </c>
      <c r="CR6" s="35">
        <f t="shared" si="10"/>
        <v>54.14</v>
      </c>
      <c r="CS6" s="35">
        <f t="shared" si="10"/>
        <v>132.99</v>
      </c>
      <c r="CT6" s="35">
        <f t="shared" si="10"/>
        <v>51.71</v>
      </c>
      <c r="CU6" s="35">
        <f t="shared" si="10"/>
        <v>50.56</v>
      </c>
      <c r="CV6" s="35">
        <f t="shared" si="10"/>
        <v>47.35</v>
      </c>
      <c r="CW6" s="34" t="str">
        <f>IF(CW7="","",IF(CW7="-","【-】","【"&amp;SUBSTITUTE(TEXT(CW7,"#,##0.00"),"-","△")&amp;"】"))</f>
        <v>【47.67】</v>
      </c>
      <c r="CX6" s="35">
        <f>IF(CX7="",NA(),CX7)</f>
        <v>100</v>
      </c>
      <c r="CY6" s="35">
        <f t="shared" ref="CY6:DG6" si="11">IF(CY7="",NA(),CY7)</f>
        <v>100</v>
      </c>
      <c r="CZ6" s="35">
        <f t="shared" si="11"/>
        <v>100</v>
      </c>
      <c r="DA6" s="35">
        <f t="shared" si="11"/>
        <v>100</v>
      </c>
      <c r="DB6" s="35">
        <f t="shared" si="11"/>
        <v>100</v>
      </c>
      <c r="DC6" s="35">
        <f t="shared" si="11"/>
        <v>84.69</v>
      </c>
      <c r="DD6" s="35">
        <f t="shared" si="11"/>
        <v>82.94</v>
      </c>
      <c r="DE6" s="35">
        <f t="shared" si="11"/>
        <v>82.91</v>
      </c>
      <c r="DF6" s="35">
        <f t="shared" si="11"/>
        <v>83.85</v>
      </c>
      <c r="DG6" s="35">
        <f t="shared" si="11"/>
        <v>81.209999999999994</v>
      </c>
      <c r="DH6" s="34" t="str">
        <f>IF(DH7="","",IF(DH7="-","【-】","【"&amp;SUBSTITUTE(TEXT(DH7,"#,##0.00"),"-","△")&amp;"】"))</f>
        <v>【79.30】</v>
      </c>
      <c r="DI6" s="35">
        <f>IF(DI7="",NA(),DI7)</f>
        <v>6.3</v>
      </c>
      <c r="DJ6" s="35">
        <f t="shared" ref="DJ6:DR6" si="12">IF(DJ7="",NA(),DJ7)</f>
        <v>14.43</v>
      </c>
      <c r="DK6" s="35">
        <f t="shared" si="12"/>
        <v>18.91</v>
      </c>
      <c r="DL6" s="35">
        <f t="shared" si="12"/>
        <v>25.22</v>
      </c>
      <c r="DM6" s="35">
        <f t="shared" si="12"/>
        <v>31.52</v>
      </c>
      <c r="DN6" s="35">
        <f t="shared" si="12"/>
        <v>38.32</v>
      </c>
      <c r="DO6" s="35">
        <f t="shared" si="12"/>
        <v>40.67</v>
      </c>
      <c r="DP6" s="35">
        <f t="shared" si="12"/>
        <v>42.61</v>
      </c>
      <c r="DQ6" s="35">
        <f t="shared" si="12"/>
        <v>44.22</v>
      </c>
      <c r="DR6" s="35">
        <f t="shared" si="12"/>
        <v>39.64</v>
      </c>
      <c r="DS6" s="34" t="str">
        <f>IF(DS7="","",IF(DS7="-","【-】","【"&amp;SUBSTITUTE(TEXT(DS7,"#,##0.00"),"-","△")&amp;"】"))</f>
        <v>【37.31】</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2019</v>
      </c>
      <c r="C7" s="37">
        <v>62031</v>
      </c>
      <c r="D7" s="37">
        <v>46</v>
      </c>
      <c r="E7" s="37">
        <v>18</v>
      </c>
      <c r="F7" s="37">
        <v>1</v>
      </c>
      <c r="G7" s="37">
        <v>0</v>
      </c>
      <c r="H7" s="37" t="s">
        <v>95</v>
      </c>
      <c r="I7" s="37" t="s">
        <v>96</v>
      </c>
      <c r="J7" s="37" t="s">
        <v>97</v>
      </c>
      <c r="K7" s="37" t="s">
        <v>98</v>
      </c>
      <c r="L7" s="37" t="s">
        <v>99</v>
      </c>
      <c r="M7" s="37" t="s">
        <v>100</v>
      </c>
      <c r="N7" s="38" t="s">
        <v>101</v>
      </c>
      <c r="O7" s="38">
        <v>62.4</v>
      </c>
      <c r="P7" s="38">
        <v>0.26</v>
      </c>
      <c r="Q7" s="38">
        <v>100</v>
      </c>
      <c r="R7" s="38">
        <v>3223</v>
      </c>
      <c r="S7" s="38">
        <v>125500</v>
      </c>
      <c r="T7" s="38">
        <v>1311.53</v>
      </c>
      <c r="U7" s="38">
        <v>95.69</v>
      </c>
      <c r="V7" s="38">
        <v>318</v>
      </c>
      <c r="W7" s="38">
        <v>0.3</v>
      </c>
      <c r="X7" s="38">
        <v>1060</v>
      </c>
      <c r="Y7" s="38">
        <v>113.49</v>
      </c>
      <c r="Z7" s="38">
        <v>86.32</v>
      </c>
      <c r="AA7" s="38">
        <v>88.11</v>
      </c>
      <c r="AB7" s="38">
        <v>103.64</v>
      </c>
      <c r="AC7" s="38">
        <v>100.93</v>
      </c>
      <c r="AD7" s="38">
        <v>93.17</v>
      </c>
      <c r="AE7" s="38">
        <v>91.08</v>
      </c>
      <c r="AF7" s="38">
        <v>93.87</v>
      </c>
      <c r="AG7" s="38">
        <v>86.84</v>
      </c>
      <c r="AH7" s="38">
        <v>89.75</v>
      </c>
      <c r="AI7" s="38">
        <v>92.82</v>
      </c>
      <c r="AJ7" s="38">
        <v>0</v>
      </c>
      <c r="AK7" s="38">
        <v>41.51</v>
      </c>
      <c r="AL7" s="38">
        <v>86.73</v>
      </c>
      <c r="AM7" s="38">
        <v>74.290000000000006</v>
      </c>
      <c r="AN7" s="38">
        <v>72.75</v>
      </c>
      <c r="AO7" s="38">
        <v>244.23</v>
      </c>
      <c r="AP7" s="38">
        <v>213.24</v>
      </c>
      <c r="AQ7" s="38">
        <v>231.75</v>
      </c>
      <c r="AR7" s="38">
        <v>254.32</v>
      </c>
      <c r="AS7" s="38">
        <v>249.76</v>
      </c>
      <c r="AT7" s="38">
        <v>200.28</v>
      </c>
      <c r="AU7" s="38">
        <v>265.99</v>
      </c>
      <c r="AV7" s="38">
        <v>242.56</v>
      </c>
      <c r="AW7" s="38">
        <v>241.24</v>
      </c>
      <c r="AX7" s="38">
        <v>338.18</v>
      </c>
      <c r="AY7" s="38">
        <v>400.93</v>
      </c>
      <c r="AZ7" s="38">
        <v>381.4</v>
      </c>
      <c r="BA7" s="38">
        <v>380.85</v>
      </c>
      <c r="BB7" s="38">
        <v>322.36</v>
      </c>
      <c r="BC7" s="38">
        <v>277.89</v>
      </c>
      <c r="BD7" s="38">
        <v>256.37</v>
      </c>
      <c r="BE7" s="38">
        <v>254.85</v>
      </c>
      <c r="BF7" s="38">
        <v>0</v>
      </c>
      <c r="BG7" s="38">
        <v>0</v>
      </c>
      <c r="BH7" s="38">
        <v>573.15</v>
      </c>
      <c r="BI7" s="38">
        <v>556.74</v>
      </c>
      <c r="BJ7" s="38">
        <v>539.59</v>
      </c>
      <c r="BK7" s="38">
        <v>663.76</v>
      </c>
      <c r="BL7" s="38">
        <v>566.35</v>
      </c>
      <c r="BM7" s="38">
        <v>888.8</v>
      </c>
      <c r="BN7" s="38">
        <v>855.65</v>
      </c>
      <c r="BO7" s="38">
        <v>862.99</v>
      </c>
      <c r="BP7" s="38">
        <v>862.82</v>
      </c>
      <c r="BQ7" s="38">
        <v>41.4</v>
      </c>
      <c r="BR7" s="38">
        <v>57.74</v>
      </c>
      <c r="BS7" s="38">
        <v>56.12</v>
      </c>
      <c r="BT7" s="38">
        <v>46.38</v>
      </c>
      <c r="BU7" s="38">
        <v>47.47</v>
      </c>
      <c r="BV7" s="38">
        <v>53.76</v>
      </c>
      <c r="BW7" s="38">
        <v>52.27</v>
      </c>
      <c r="BX7" s="38">
        <v>52.55</v>
      </c>
      <c r="BY7" s="38">
        <v>52.23</v>
      </c>
      <c r="BZ7" s="38">
        <v>50.06</v>
      </c>
      <c r="CA7" s="38">
        <v>49.71</v>
      </c>
      <c r="CB7" s="38">
        <v>232.31</v>
      </c>
      <c r="CC7" s="38">
        <v>275.72000000000003</v>
      </c>
      <c r="CD7" s="38">
        <v>282.66000000000003</v>
      </c>
      <c r="CE7" s="38">
        <v>346.78</v>
      </c>
      <c r="CF7" s="38">
        <v>338.1</v>
      </c>
      <c r="CG7" s="38">
        <v>275.25</v>
      </c>
      <c r="CH7" s="38">
        <v>291.01</v>
      </c>
      <c r="CI7" s="38">
        <v>292.45</v>
      </c>
      <c r="CJ7" s="38">
        <v>294.05</v>
      </c>
      <c r="CK7" s="38">
        <v>309.22000000000003</v>
      </c>
      <c r="CL7" s="38">
        <v>317.18</v>
      </c>
      <c r="CM7" s="38">
        <v>33.840000000000003</v>
      </c>
      <c r="CN7" s="38">
        <v>30.8</v>
      </c>
      <c r="CO7" s="38">
        <v>33.33</v>
      </c>
      <c r="CP7" s="38">
        <v>32.049999999999997</v>
      </c>
      <c r="CQ7" s="38">
        <v>32.020000000000003</v>
      </c>
      <c r="CR7" s="38">
        <v>54.14</v>
      </c>
      <c r="CS7" s="38">
        <v>132.99</v>
      </c>
      <c r="CT7" s="38">
        <v>51.71</v>
      </c>
      <c r="CU7" s="38">
        <v>50.56</v>
      </c>
      <c r="CV7" s="38">
        <v>47.35</v>
      </c>
      <c r="CW7" s="38">
        <v>47.67</v>
      </c>
      <c r="CX7" s="38">
        <v>100</v>
      </c>
      <c r="CY7" s="38">
        <v>100</v>
      </c>
      <c r="CZ7" s="38">
        <v>100</v>
      </c>
      <c r="DA7" s="38">
        <v>100</v>
      </c>
      <c r="DB7" s="38">
        <v>100</v>
      </c>
      <c r="DC7" s="38">
        <v>84.69</v>
      </c>
      <c r="DD7" s="38">
        <v>82.94</v>
      </c>
      <c r="DE7" s="38">
        <v>82.91</v>
      </c>
      <c r="DF7" s="38">
        <v>83.85</v>
      </c>
      <c r="DG7" s="38">
        <v>81.209999999999994</v>
      </c>
      <c r="DH7" s="38">
        <v>79.3</v>
      </c>
      <c r="DI7" s="38">
        <v>6.3</v>
      </c>
      <c r="DJ7" s="38">
        <v>14.43</v>
      </c>
      <c r="DK7" s="38">
        <v>18.91</v>
      </c>
      <c r="DL7" s="38">
        <v>25.22</v>
      </c>
      <c r="DM7" s="38">
        <v>31.52</v>
      </c>
      <c r="DN7" s="38">
        <v>38.32</v>
      </c>
      <c r="DO7" s="38">
        <v>40.67</v>
      </c>
      <c r="DP7" s="38">
        <v>42.61</v>
      </c>
      <c r="DQ7" s="38">
        <v>44.22</v>
      </c>
      <c r="DR7" s="38">
        <v>39.64</v>
      </c>
      <c r="DS7" s="38">
        <v>37.31</v>
      </c>
      <c r="DT7" s="38" t="s">
        <v>101</v>
      </c>
      <c r="DU7" s="38" t="s">
        <v>101</v>
      </c>
      <c r="DV7" s="38" t="s">
        <v>101</v>
      </c>
      <c r="DW7" s="38" t="s">
        <v>101</v>
      </c>
      <c r="DX7" s="38" t="s">
        <v>101</v>
      </c>
      <c r="DY7" s="38" t="s">
        <v>101</v>
      </c>
      <c r="DZ7" s="38" t="s">
        <v>101</v>
      </c>
      <c r="EA7" s="38" t="s">
        <v>101</v>
      </c>
      <c r="EB7" s="38" t="s">
        <v>101</v>
      </c>
      <c r="EC7" s="38" t="s">
        <v>101</v>
      </c>
      <c r="ED7" s="38" t="s">
        <v>101</v>
      </c>
      <c r="EE7" s="38" t="s">
        <v>101</v>
      </c>
      <c r="EF7" s="38" t="s">
        <v>101</v>
      </c>
      <c r="EG7" s="38" t="s">
        <v>101</v>
      </c>
      <c r="EH7" s="38" t="s">
        <v>101</v>
      </c>
      <c r="EI7" s="38" t="s">
        <v>101</v>
      </c>
      <c r="EJ7" s="38" t="s">
        <v>101</v>
      </c>
      <c r="EK7" s="38" t="s">
        <v>101</v>
      </c>
      <c r="EL7" s="38" t="s">
        <v>101</v>
      </c>
      <c r="EM7" s="38" t="s">
        <v>101</v>
      </c>
      <c r="EN7" s="38" t="s">
        <v>101</v>
      </c>
      <c r="EO7" s="38" t="s">
        <v>101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107</v>
      </c>
    </row>
    <row r="12" spans="1:148" x14ac:dyDescent="0.15">
      <c r="B12">
        <v>1</v>
      </c>
      <c r="C12">
        <v>1</v>
      </c>
      <c r="D12">
        <v>1</v>
      </c>
      <c r="E12">
        <v>1</v>
      </c>
      <c r="F12">
        <v>1</v>
      </c>
      <c r="G12" t="s">
        <v>108</v>
      </c>
    </row>
    <row r="13" spans="1:148" x14ac:dyDescent="0.15">
      <c r="B13" t="s">
        <v>109</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83069</cp:lastModifiedBy>
  <cp:lastPrinted>2021-01-25T01:06:08Z</cp:lastPrinted>
  <dcterms:created xsi:type="dcterms:W3CDTF">2020-12-04T02:40:32Z</dcterms:created>
  <dcterms:modified xsi:type="dcterms:W3CDTF">2021-01-26T00:18:54Z</dcterms:modified>
  <cp:category/>
</cp:coreProperties>
</file>