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yonezawa-file\米沢市ファイルサーバ\08水道部\081業務課\経営企画係\01 庶務\12 調査物\04 山形県\01 山形県市町村課\経営比較分析表（こっちに移動しました）\R3\R040118〆公営企業に係る「経営比較分析表」（令和2年度決算）\【下水道事業経営比較分析表】2020_062022_46_1718\農集R4.1.25県からの修正依頼後\"/>
    </mc:Choice>
  </mc:AlternateContent>
  <workbookProtection workbookAlgorithmName="SHA-512" workbookHashValue="jkNwSj/17WTutCdq3BbRQd/qrk3StW0HW16NmLDElMpd8UtQGqS9UmtkPU8ybtB/sZAUEgwlIiJKDlPRgiI1mw==" workbookSaltValue="Wo5u3yPm1XXiVD62G9cf3w==" workbookSpinCount="100000" lockStructure="1"/>
  <bookViews>
    <workbookView xWindow="0" yWindow="0" windowWidth="20490" windowHeight="744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T6" i="5"/>
  <c r="S6" i="5"/>
  <c r="AL8" i="4" s="1"/>
  <c r="R6" i="5"/>
  <c r="AD10" i="4" s="1"/>
  <c r="Q6" i="5"/>
  <c r="P6" i="5"/>
  <c r="O6" i="5"/>
  <c r="I10" i="4" s="1"/>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BB10" i="4"/>
  <c r="AT10" i="4"/>
  <c r="W10" i="4"/>
  <c r="P10" i="4"/>
  <c r="BB8" i="4"/>
  <c r="AT8" i="4"/>
  <c r="AD8" i="4"/>
  <c r="W8" i="4"/>
  <c r="P8" i="4"/>
  <c r="B8" i="4"/>
  <c r="B6" i="4"/>
</calcChain>
</file>

<file path=xl/sharedStrings.xml><?xml version="1.0" encoding="utf-8"?>
<sst xmlns="http://schemas.openxmlformats.org/spreadsheetml/2006/main" count="297" uniqueCount="118">
  <si>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</si>
  <si>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</si>
  <si>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</si>
  <si>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</si>
  <si>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</si>
  <si>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</si>
  <si>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</si>
  <si>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</si>
  <si>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</si>
  <si>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</si>
  <si>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</si>
  <si>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</si>
  <si>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</si>
  <si>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</si>
  <si>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</si>
  <si>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</si>
  <si>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</si>
  <si>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</si>
  <si>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</si>
  <si>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</si>
  <si>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</si>
  <si>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</si>
  <si>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</si>
  <si>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</si>
  <si>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</si>
  <si>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</si>
  <si>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</si>
  <si>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</si>
  <si>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</si>
  <si>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</si>
  <si>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</si>
  <si>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</si>
  <si>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</si>
  <si>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</si>
  <si>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</si>
  <si>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</si>
  <si>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</si>
  <si>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</si>
  <si>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</si>
  <si>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</si>
  <si>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</si>
  <si>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</si>
  <si>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</si>
  <si>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</si>
  <si>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</si>
  <si>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</si>
  <si>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</si>
  <si>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</si>
  <si>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</si>
  <si>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</si>
  <si>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</si>
  <si>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</si>
  <si>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</si>
  <si>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</si>
  <si>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</si>
  <si>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</si>
  <si>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</si>
  <si>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</si>
  <si>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</si>
  <si>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</si>
  <si>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</si>
  <si>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</si>
  <si>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</si>
  <si>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</si>
  <si>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</si>
  <si>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</si>
  <si>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</si>
  <si>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</si>
  <si>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</si>
  <si>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</si>
  <si>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</si>
  <si>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</si>
  <si>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</si>
  <si>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</si>
  <si>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</si>
  <si>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</si>
  <si>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</si>
  <si>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</si>
  <si>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</si>
  <si>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</si>
  <si>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</si>
  <si>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</si>
  <si>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</si>
  <si>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</si>
  <si>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</si>
  <si>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</si>
  <si>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</si>
  <si>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</si>
  <si>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</si>
  <si>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</si>
  <si>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</si>
  <si>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</si>
  <si>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</si>
  <si>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</si>
  <si>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</si>
  <si>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</si>
  <si>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米沢市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</si>
  <si>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</si>
  <si>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</si>
  <si>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</si>
  <si>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</si>
  <si>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</si>
  <si>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</si>
  <si>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</si>
  <si>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</si>
  <si>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</si>
  <si>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</si>
  <si>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</si>
  <si>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</si>
  <si>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</si>
  <si>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</si>
  <si>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</si>
  <si>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</si>
  <si>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</si>
  <si>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</si>
  <si>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「①有形固定資産減価償却率」は、地方公営企業法適用前の減価償却累計額を控除した額を地方公営企業法適用開始時点の資産として計上しているため、減価償却累計額が小さく、平均値を大きく下回った。
「②管渠老朽化率」「③管渠改善率」は、当該年度時点で法定耐用年数を超えている管渠が無い。今後、管渠の更新費用の財源確保を含め、ストックマネジメントを作成し適切な管理が必要である。</t>
    <rPh sb="41" eb="43">
      <t>チホウ</t>
    </rPh>
    <rPh sb="43" eb="45">
      <t>コウエイ</t>
    </rPh>
    <rPh sb="45" eb="47">
      <t>キギョウ</t>
    </rPh>
    <rPh sb="47" eb="48">
      <t>ホウ</t>
    </rPh>
    <rPh sb="48" eb="50">
      <t>テキヨウ</t>
    </rPh>
    <phoneticPr fontId="4"/>
  </si>
  <si>
    <t>汚水処理費のほとんどを一般会計繰入金に依存しているため、適正な使用料設定の見直しを行い営業収益の増加に努めなければならない。しかしながら、施設更新費用はますます増大していくことが予想される。公共下水道事業との統合検討を含め、農業集落排水事業単位だけではなく下水道事業全体で計画的な施設更新と財源の確保を図っていく必要がある。</t>
    <rPh sb="95" eb="97">
      <t>コウキョウ</t>
    </rPh>
    <rPh sb="97" eb="100">
      <t>ゲスイドウ</t>
    </rPh>
    <rPh sb="100" eb="102">
      <t>ジギョウ</t>
    </rPh>
    <rPh sb="104" eb="106">
      <t>トウゴウ</t>
    </rPh>
    <rPh sb="106" eb="108">
      <t>ケントウ</t>
    </rPh>
    <rPh sb="109" eb="110">
      <t>フク</t>
    </rPh>
    <phoneticPr fontId="4"/>
  </si>
  <si>
    <r>
      <t>令和元年度より下水道事業に地方公営企業法を適用したため令和元年度からの数値となっている。
「①経常収支比率」は、100％に満たず単年度赤字となった。
「③流動比率」は、平均値を上回っているものの、建設改良債に充てた企業債償還金の割合が大きいため、短期での支払い能力に乏しい。
「④企業債残高対事業規模比率」は、企業債残高が大きいことから平均値を大きく上回っており、投資規模が過大な状態である。
「⑤経費回収率」は、平均値を上回っているものの、汚水処理費を使用料で賄えず繰入金により補填している。適正な使用料収入の確保及び汚水処理費の削減が必要である。</t>
    </r>
    <r>
      <rPr>
        <sz val="11"/>
        <rFont val="ＭＳ ゴシック"/>
        <family val="3"/>
        <charset val="128"/>
      </rPr>
      <t>修繕費、委託料等の維持管理費が減ったことにより、令和元年度を上回る経費回収率となった。
「⑥汚水処理原価」は、平均値を下回る結果となったが、今後も厳しい経営環境が予想されるため投資の効率化や経費削減等に努める。修繕費、委託料等の維持管理費が減ったことにより、令和元年度の汚水処理原価を下回った。
「⑦施設利用率」は、人口減少等に</t>
    </r>
    <r>
      <rPr>
        <sz val="11"/>
        <color theme="1"/>
        <rFont val="ＭＳ ゴシック"/>
        <family val="3"/>
        <charset val="128"/>
      </rPr>
      <t>より施設規模が過大となっており、適正な規模にしていく必要がある。
「⑧水洗化率」は、平均値を上回ったものの、安定した収入を確保するためにも、今後より一層の接続促進に努める。</t>
    </r>
    <rPh sb="61" eb="62">
      <t>ミ</t>
    </rPh>
    <rPh sb="64" eb="67">
      <t>タンネンド</t>
    </rPh>
    <rPh sb="67" eb="69">
      <t>アカジ</t>
    </rPh>
    <rPh sb="275" eb="278">
      <t>シュウゼンヒ</t>
    </rPh>
    <rPh sb="279" eb="282">
      <t>イタクリョウ</t>
    </rPh>
    <rPh sb="282" eb="283">
      <t>トウ</t>
    </rPh>
    <rPh sb="284" eb="286">
      <t>イジ</t>
    </rPh>
    <rPh sb="286" eb="289">
      <t>カンリヒ</t>
    </rPh>
    <rPh sb="290" eb="291">
      <t>ヘ</t>
    </rPh>
    <rPh sb="299" eb="301">
      <t>レイワ</t>
    </rPh>
    <rPh sb="301" eb="303">
      <t>ガンネン</t>
    </rPh>
    <rPh sb="303" eb="304">
      <t>ド</t>
    </rPh>
    <rPh sb="305" eb="307">
      <t>ウワマワ</t>
    </rPh>
    <rPh sb="308" eb="310">
      <t>ケイヒ</t>
    </rPh>
    <rPh sb="310" eb="312">
      <t>カイシュウ</t>
    </rPh>
    <rPh sb="312" eb="313">
      <t>リツ</t>
    </rPh>
    <rPh sb="410" eb="412">
      <t>オスイ</t>
    </rPh>
    <rPh sb="412" eb="414">
      <t>ショリ</t>
    </rPh>
    <rPh sb="414" eb="416">
      <t>ゲンカ</t>
    </rPh>
    <rPh sb="417" eb="419">
      <t>シタマワ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</si>
</sst>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9C1D-4A7D-97D9-714D1EC4766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0.02</c:v>
                </c:pt>
                <c:pt idx="4">
                  <c:v>0.25</c:v>
                </c:pt>
              </c:numCache>
            </c:numRef>
          </c:val>
          <c:smooth val="0"/>
          <c:extLst>
            <c:ext xmlns:c16="http://schemas.microsoft.com/office/drawing/2014/chart" uri="{C3380CC4-5D6E-409C-BE32-E72D297353CC}">
              <c16:uniqueId val="{00000001-9C1D-4A7D-97D9-714D1EC4766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32.619999999999997</c:v>
                </c:pt>
                <c:pt idx="4">
                  <c:v>31.54</c:v>
                </c:pt>
              </c:numCache>
            </c:numRef>
          </c:val>
          <c:extLst>
            <c:ext xmlns:c16="http://schemas.microsoft.com/office/drawing/2014/chart" uri="{C3380CC4-5D6E-409C-BE32-E72D297353CC}">
              <c16:uniqueId val="{00000000-25A6-4E81-80E4-91207ADC532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50.14</c:v>
                </c:pt>
                <c:pt idx="4">
                  <c:v>54.83</c:v>
                </c:pt>
              </c:numCache>
            </c:numRef>
          </c:val>
          <c:smooth val="0"/>
          <c:extLst>
            <c:ext xmlns:c16="http://schemas.microsoft.com/office/drawing/2014/chart" uri="{C3380CC4-5D6E-409C-BE32-E72D297353CC}">
              <c16:uniqueId val="{00000001-25A6-4E81-80E4-91207ADC532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87.8</c:v>
                </c:pt>
                <c:pt idx="4">
                  <c:v>87.81</c:v>
                </c:pt>
              </c:numCache>
            </c:numRef>
          </c:val>
          <c:extLst>
            <c:ext xmlns:c16="http://schemas.microsoft.com/office/drawing/2014/chart" uri="{C3380CC4-5D6E-409C-BE32-E72D297353CC}">
              <c16:uniqueId val="{00000000-0986-4091-AC49-CBD2990E6F6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84.98</c:v>
                </c:pt>
                <c:pt idx="4">
                  <c:v>84.7</c:v>
                </c:pt>
              </c:numCache>
            </c:numRef>
          </c:val>
          <c:smooth val="0"/>
          <c:extLst>
            <c:ext xmlns:c16="http://schemas.microsoft.com/office/drawing/2014/chart" uri="{C3380CC4-5D6E-409C-BE32-E72D297353CC}">
              <c16:uniqueId val="{00000001-0986-4091-AC49-CBD2990E6F6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103.56</c:v>
                </c:pt>
                <c:pt idx="4">
                  <c:v>99.64</c:v>
                </c:pt>
              </c:numCache>
            </c:numRef>
          </c:val>
          <c:extLst>
            <c:ext xmlns:c16="http://schemas.microsoft.com/office/drawing/2014/chart" uri="{C3380CC4-5D6E-409C-BE32-E72D297353CC}">
              <c16:uniqueId val="{00000000-1067-4B96-A93B-5C1EECFF06F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103.6</c:v>
                </c:pt>
                <c:pt idx="4">
                  <c:v>106.37</c:v>
                </c:pt>
              </c:numCache>
            </c:numRef>
          </c:val>
          <c:smooth val="0"/>
          <c:extLst>
            <c:ext xmlns:c16="http://schemas.microsoft.com/office/drawing/2014/chart" uri="{C3380CC4-5D6E-409C-BE32-E72D297353CC}">
              <c16:uniqueId val="{00000001-1067-4B96-A93B-5C1EECFF06F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3.57</c:v>
                </c:pt>
                <c:pt idx="4">
                  <c:v>7.14</c:v>
                </c:pt>
              </c:numCache>
            </c:numRef>
          </c:val>
          <c:extLst>
            <c:ext xmlns:c16="http://schemas.microsoft.com/office/drawing/2014/chart" uri="{C3380CC4-5D6E-409C-BE32-E72D297353CC}">
              <c16:uniqueId val="{00000000-6F75-4E17-91FE-AC032E4C1B9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23.06</c:v>
                </c:pt>
                <c:pt idx="4">
                  <c:v>20.34</c:v>
                </c:pt>
              </c:numCache>
            </c:numRef>
          </c:val>
          <c:smooth val="0"/>
          <c:extLst>
            <c:ext xmlns:c16="http://schemas.microsoft.com/office/drawing/2014/chart" uri="{C3380CC4-5D6E-409C-BE32-E72D297353CC}">
              <c16:uniqueId val="{00000001-6F75-4E17-91FE-AC032E4C1B9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B86A-4B30-9238-86424AA575C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B86A-4B30-9238-86424AA575C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584C-42FD-B14E-159C7C71999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193.99</c:v>
                </c:pt>
                <c:pt idx="4">
                  <c:v>139.02000000000001</c:v>
                </c:pt>
              </c:numCache>
            </c:numRef>
          </c:val>
          <c:smooth val="0"/>
          <c:extLst>
            <c:ext xmlns:c16="http://schemas.microsoft.com/office/drawing/2014/chart" uri="{C3380CC4-5D6E-409C-BE32-E72D297353CC}">
              <c16:uniqueId val="{00000001-584C-42FD-B14E-159C7C71999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34.01</c:v>
                </c:pt>
                <c:pt idx="4">
                  <c:v>35.39</c:v>
                </c:pt>
              </c:numCache>
            </c:numRef>
          </c:val>
          <c:extLst>
            <c:ext xmlns:c16="http://schemas.microsoft.com/office/drawing/2014/chart" uri="{C3380CC4-5D6E-409C-BE32-E72D297353CC}">
              <c16:uniqueId val="{00000000-9CF0-4759-ACF6-091549B9C0C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26.99</c:v>
                </c:pt>
                <c:pt idx="4">
                  <c:v>29.13</c:v>
                </c:pt>
              </c:numCache>
            </c:numRef>
          </c:val>
          <c:smooth val="0"/>
          <c:extLst>
            <c:ext xmlns:c16="http://schemas.microsoft.com/office/drawing/2014/chart" uri="{C3380CC4-5D6E-409C-BE32-E72D297353CC}">
              <c16:uniqueId val="{00000001-9CF0-4759-ACF6-091549B9C0C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3161.27</c:v>
                </c:pt>
                <c:pt idx="4">
                  <c:v>2853.12</c:v>
                </c:pt>
              </c:numCache>
            </c:numRef>
          </c:val>
          <c:extLst>
            <c:ext xmlns:c16="http://schemas.microsoft.com/office/drawing/2014/chart" uri="{C3380CC4-5D6E-409C-BE32-E72D297353CC}">
              <c16:uniqueId val="{00000000-D6B7-46D5-8EA9-C65E1EA86E7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826.83</c:v>
                </c:pt>
                <c:pt idx="4">
                  <c:v>867.83</c:v>
                </c:pt>
              </c:numCache>
            </c:numRef>
          </c:val>
          <c:smooth val="0"/>
          <c:extLst>
            <c:ext xmlns:c16="http://schemas.microsoft.com/office/drawing/2014/chart" uri="{C3380CC4-5D6E-409C-BE32-E72D297353CC}">
              <c16:uniqueId val="{00000001-D6B7-46D5-8EA9-C65E1EA86E7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66.84</c:v>
                </c:pt>
                <c:pt idx="4">
                  <c:v>84.76</c:v>
                </c:pt>
              </c:numCache>
            </c:numRef>
          </c:val>
          <c:extLst>
            <c:ext xmlns:c16="http://schemas.microsoft.com/office/drawing/2014/chart" uri="{C3380CC4-5D6E-409C-BE32-E72D297353CC}">
              <c16:uniqueId val="{00000000-E656-49D8-B895-241EE44F112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57.31</c:v>
                </c:pt>
                <c:pt idx="4">
                  <c:v>57.08</c:v>
                </c:pt>
              </c:numCache>
            </c:numRef>
          </c:val>
          <c:smooth val="0"/>
          <c:extLst>
            <c:ext xmlns:c16="http://schemas.microsoft.com/office/drawing/2014/chart" uri="{C3380CC4-5D6E-409C-BE32-E72D297353CC}">
              <c16:uniqueId val="{00000001-E656-49D8-B895-241EE44F112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250.62</c:v>
                </c:pt>
                <c:pt idx="4">
                  <c:v>196.51</c:v>
                </c:pt>
              </c:numCache>
            </c:numRef>
          </c:val>
          <c:extLst>
            <c:ext xmlns:c16="http://schemas.microsoft.com/office/drawing/2014/chart" uri="{C3380CC4-5D6E-409C-BE32-E72D297353CC}">
              <c16:uniqueId val="{00000000-BBF8-44DB-B149-DB33C3C9E9F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273.52</c:v>
                </c:pt>
                <c:pt idx="4">
                  <c:v>274.99</c:v>
                </c:pt>
              </c:numCache>
            </c:numRef>
          </c:val>
          <c:smooth val="0"/>
          <c:extLst>
            <c:ext xmlns:c16="http://schemas.microsoft.com/office/drawing/2014/chart" uri="{C3380CC4-5D6E-409C-BE32-E72D297353CC}">
              <c16:uniqueId val="{00000001-BBF8-44DB-B149-DB33C3C9E9F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13"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米沢市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78965</v>
      </c>
      <c r="AM8" s="51"/>
      <c r="AN8" s="51"/>
      <c r="AO8" s="51"/>
      <c r="AP8" s="51"/>
      <c r="AQ8" s="51"/>
      <c r="AR8" s="51"/>
      <c r="AS8" s="51"/>
      <c r="AT8" s="46">
        <f>データ!T6</f>
        <v>548.51</v>
      </c>
      <c r="AU8" s="46"/>
      <c r="AV8" s="46"/>
      <c r="AW8" s="46"/>
      <c r="AX8" s="46"/>
      <c r="AY8" s="46"/>
      <c r="AZ8" s="46"/>
      <c r="BA8" s="46"/>
      <c r="BB8" s="46">
        <f>データ!U6</f>
        <v>143.96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76.36</v>
      </c>
      <c r="J10" s="46"/>
      <c r="K10" s="46"/>
      <c r="L10" s="46"/>
      <c r="M10" s="46"/>
      <c r="N10" s="46"/>
      <c r="O10" s="46"/>
      <c r="P10" s="46">
        <f>データ!P6</f>
        <v>0.51</v>
      </c>
      <c r="Q10" s="46"/>
      <c r="R10" s="46"/>
      <c r="S10" s="46"/>
      <c r="T10" s="46"/>
      <c r="U10" s="46"/>
      <c r="V10" s="46"/>
      <c r="W10" s="46">
        <f>データ!Q6</f>
        <v>101.26</v>
      </c>
      <c r="X10" s="46"/>
      <c r="Y10" s="46"/>
      <c r="Z10" s="46"/>
      <c r="AA10" s="46"/>
      <c r="AB10" s="46"/>
      <c r="AC10" s="46"/>
      <c r="AD10" s="51">
        <f>データ!R6</f>
        <v>3377</v>
      </c>
      <c r="AE10" s="51"/>
      <c r="AF10" s="51"/>
      <c r="AG10" s="51"/>
      <c r="AH10" s="51"/>
      <c r="AI10" s="51"/>
      <c r="AJ10" s="51"/>
      <c r="AK10" s="2"/>
      <c r="AL10" s="51">
        <f>データ!V6</f>
        <v>402</v>
      </c>
      <c r="AM10" s="51"/>
      <c r="AN10" s="51"/>
      <c r="AO10" s="51"/>
      <c r="AP10" s="51"/>
      <c r="AQ10" s="51"/>
      <c r="AR10" s="51"/>
      <c r="AS10" s="51"/>
      <c r="AT10" s="46">
        <f>データ!W6</f>
        <v>0.33</v>
      </c>
      <c r="AU10" s="46"/>
      <c r="AV10" s="46"/>
      <c r="AW10" s="46"/>
      <c r="AX10" s="46"/>
      <c r="AY10" s="46"/>
      <c r="AZ10" s="46"/>
      <c r="BA10" s="46"/>
      <c r="BB10" s="46">
        <f>データ!X6</f>
        <v>1218.18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XTR2axJLmw8oXDy1REA7qTmP2sVJeC+eGxijsD2nTUd2ydjLYhtP//fORo0rN+O9qEUvE0KPZ73eI99vVOnxdg==" saltValue="+IMZG/LHi2DikecGlEOc6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62022</v>
      </c>
      <c r="D6" s="33">
        <f t="shared" si="3"/>
        <v>46</v>
      </c>
      <c r="E6" s="33">
        <f t="shared" si="3"/>
        <v>17</v>
      </c>
      <c r="F6" s="33">
        <f t="shared" si="3"/>
        <v>5</v>
      </c>
      <c r="G6" s="33">
        <f t="shared" si="3"/>
        <v>0</v>
      </c>
      <c r="H6" s="33" t="str">
        <f t="shared" si="3"/>
        <v>山形県　米沢市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76.36</v>
      </c>
      <c r="P6" s="34">
        <f t="shared" si="3"/>
        <v>0.51</v>
      </c>
      <c r="Q6" s="34">
        <f t="shared" si="3"/>
        <v>101.26</v>
      </c>
      <c r="R6" s="34">
        <f t="shared" si="3"/>
        <v>3377</v>
      </c>
      <c r="S6" s="34">
        <f t="shared" si="3"/>
        <v>78965</v>
      </c>
      <c r="T6" s="34">
        <f t="shared" si="3"/>
        <v>548.51</v>
      </c>
      <c r="U6" s="34">
        <f t="shared" si="3"/>
        <v>143.96</v>
      </c>
      <c r="V6" s="34">
        <f t="shared" si="3"/>
        <v>402</v>
      </c>
      <c r="W6" s="34">
        <f t="shared" si="3"/>
        <v>0.33</v>
      </c>
      <c r="X6" s="34">
        <f t="shared" si="3"/>
        <v>1218.18</v>
      </c>
      <c r="Y6" s="35" t="str">
        <f>IF(Y7="",NA(),Y7)</f>
        <v>-</v>
      </c>
      <c r="Z6" s="35" t="str">
        <f t="shared" ref="Z6:AH6" si="4">IF(Z7="",NA(),Z7)</f>
        <v>-</v>
      </c>
      <c r="AA6" s="35" t="str">
        <f t="shared" si="4"/>
        <v>-</v>
      </c>
      <c r="AB6" s="35">
        <f t="shared" si="4"/>
        <v>103.56</v>
      </c>
      <c r="AC6" s="35">
        <f t="shared" si="4"/>
        <v>99.64</v>
      </c>
      <c r="AD6" s="35" t="str">
        <f t="shared" si="4"/>
        <v>-</v>
      </c>
      <c r="AE6" s="35" t="str">
        <f t="shared" si="4"/>
        <v>-</v>
      </c>
      <c r="AF6" s="35" t="str">
        <f t="shared" si="4"/>
        <v>-</v>
      </c>
      <c r="AG6" s="35">
        <f t="shared" si="4"/>
        <v>103.6</v>
      </c>
      <c r="AH6" s="35">
        <f t="shared" si="4"/>
        <v>106.37</v>
      </c>
      <c r="AI6" s="34" t="str">
        <f>IF(AI7="","",IF(AI7="-","【-】","【"&amp;SUBSTITUTE(TEXT(AI7,"#,##0.00"),"-","△")&amp;"】"))</f>
        <v>【104.99】</v>
      </c>
      <c r="AJ6" s="35" t="str">
        <f>IF(AJ7="",NA(),AJ7)</f>
        <v>-</v>
      </c>
      <c r="AK6" s="35" t="str">
        <f t="shared" ref="AK6:AS6" si="5">IF(AK7="",NA(),AK7)</f>
        <v>-</v>
      </c>
      <c r="AL6" s="35" t="str">
        <f t="shared" si="5"/>
        <v>-</v>
      </c>
      <c r="AM6" s="34">
        <f t="shared" si="5"/>
        <v>0</v>
      </c>
      <c r="AN6" s="34">
        <f t="shared" si="5"/>
        <v>0</v>
      </c>
      <c r="AO6" s="35" t="str">
        <f t="shared" si="5"/>
        <v>-</v>
      </c>
      <c r="AP6" s="35" t="str">
        <f t="shared" si="5"/>
        <v>-</v>
      </c>
      <c r="AQ6" s="35" t="str">
        <f t="shared" si="5"/>
        <v>-</v>
      </c>
      <c r="AR6" s="35">
        <f t="shared" si="5"/>
        <v>193.99</v>
      </c>
      <c r="AS6" s="35">
        <f t="shared" si="5"/>
        <v>139.02000000000001</v>
      </c>
      <c r="AT6" s="34" t="str">
        <f>IF(AT7="","",IF(AT7="-","【-】","【"&amp;SUBSTITUTE(TEXT(AT7,"#,##0.00"),"-","△")&amp;"】"))</f>
        <v>【121.19】</v>
      </c>
      <c r="AU6" s="35" t="str">
        <f>IF(AU7="",NA(),AU7)</f>
        <v>-</v>
      </c>
      <c r="AV6" s="35" t="str">
        <f t="shared" ref="AV6:BD6" si="6">IF(AV7="",NA(),AV7)</f>
        <v>-</v>
      </c>
      <c r="AW6" s="35" t="str">
        <f t="shared" si="6"/>
        <v>-</v>
      </c>
      <c r="AX6" s="35">
        <f t="shared" si="6"/>
        <v>34.01</v>
      </c>
      <c r="AY6" s="35">
        <f t="shared" si="6"/>
        <v>35.39</v>
      </c>
      <c r="AZ6" s="35" t="str">
        <f t="shared" si="6"/>
        <v>-</v>
      </c>
      <c r="BA6" s="35" t="str">
        <f t="shared" si="6"/>
        <v>-</v>
      </c>
      <c r="BB6" s="35" t="str">
        <f t="shared" si="6"/>
        <v>-</v>
      </c>
      <c r="BC6" s="35">
        <f t="shared" si="6"/>
        <v>26.99</v>
      </c>
      <c r="BD6" s="35">
        <f t="shared" si="6"/>
        <v>29.13</v>
      </c>
      <c r="BE6" s="34" t="str">
        <f>IF(BE7="","",IF(BE7="-","【-】","【"&amp;SUBSTITUTE(TEXT(BE7,"#,##0.00"),"-","△")&amp;"】"))</f>
        <v>【32.80】</v>
      </c>
      <c r="BF6" s="35" t="str">
        <f>IF(BF7="",NA(),BF7)</f>
        <v>-</v>
      </c>
      <c r="BG6" s="35" t="str">
        <f t="shared" ref="BG6:BO6" si="7">IF(BG7="",NA(),BG7)</f>
        <v>-</v>
      </c>
      <c r="BH6" s="35" t="str">
        <f t="shared" si="7"/>
        <v>-</v>
      </c>
      <c r="BI6" s="35">
        <f t="shared" si="7"/>
        <v>3161.27</v>
      </c>
      <c r="BJ6" s="35">
        <f t="shared" si="7"/>
        <v>2853.12</v>
      </c>
      <c r="BK6" s="35" t="str">
        <f t="shared" si="7"/>
        <v>-</v>
      </c>
      <c r="BL6" s="35" t="str">
        <f t="shared" si="7"/>
        <v>-</v>
      </c>
      <c r="BM6" s="35" t="str">
        <f t="shared" si="7"/>
        <v>-</v>
      </c>
      <c r="BN6" s="35">
        <f t="shared" si="7"/>
        <v>826.83</v>
      </c>
      <c r="BO6" s="35">
        <f t="shared" si="7"/>
        <v>867.83</v>
      </c>
      <c r="BP6" s="34" t="str">
        <f>IF(BP7="","",IF(BP7="-","【-】","【"&amp;SUBSTITUTE(TEXT(BP7,"#,##0.00"),"-","△")&amp;"】"))</f>
        <v>【832.52】</v>
      </c>
      <c r="BQ6" s="35" t="str">
        <f>IF(BQ7="",NA(),BQ7)</f>
        <v>-</v>
      </c>
      <c r="BR6" s="35" t="str">
        <f t="shared" ref="BR6:BZ6" si="8">IF(BR7="",NA(),BR7)</f>
        <v>-</v>
      </c>
      <c r="BS6" s="35" t="str">
        <f t="shared" si="8"/>
        <v>-</v>
      </c>
      <c r="BT6" s="35">
        <f t="shared" si="8"/>
        <v>66.84</v>
      </c>
      <c r="BU6" s="35">
        <f t="shared" si="8"/>
        <v>84.76</v>
      </c>
      <c r="BV6" s="35" t="str">
        <f t="shared" si="8"/>
        <v>-</v>
      </c>
      <c r="BW6" s="35" t="str">
        <f t="shared" si="8"/>
        <v>-</v>
      </c>
      <c r="BX6" s="35" t="str">
        <f t="shared" si="8"/>
        <v>-</v>
      </c>
      <c r="BY6" s="35">
        <f t="shared" si="8"/>
        <v>57.31</v>
      </c>
      <c r="BZ6" s="35">
        <f t="shared" si="8"/>
        <v>57.08</v>
      </c>
      <c r="CA6" s="34" t="str">
        <f>IF(CA7="","",IF(CA7="-","【-】","【"&amp;SUBSTITUTE(TEXT(CA7,"#,##0.00"),"-","△")&amp;"】"))</f>
        <v>【60.94】</v>
      </c>
      <c r="CB6" s="35" t="str">
        <f>IF(CB7="",NA(),CB7)</f>
        <v>-</v>
      </c>
      <c r="CC6" s="35" t="str">
        <f t="shared" ref="CC6:CK6" si="9">IF(CC7="",NA(),CC7)</f>
        <v>-</v>
      </c>
      <c r="CD6" s="35" t="str">
        <f t="shared" si="9"/>
        <v>-</v>
      </c>
      <c r="CE6" s="35">
        <f t="shared" si="9"/>
        <v>250.62</v>
      </c>
      <c r="CF6" s="35">
        <f t="shared" si="9"/>
        <v>196.51</v>
      </c>
      <c r="CG6" s="35" t="str">
        <f t="shared" si="9"/>
        <v>-</v>
      </c>
      <c r="CH6" s="35" t="str">
        <f t="shared" si="9"/>
        <v>-</v>
      </c>
      <c r="CI6" s="35" t="str">
        <f t="shared" si="9"/>
        <v>-</v>
      </c>
      <c r="CJ6" s="35">
        <f t="shared" si="9"/>
        <v>273.52</v>
      </c>
      <c r="CK6" s="35">
        <f t="shared" si="9"/>
        <v>274.99</v>
      </c>
      <c r="CL6" s="34" t="str">
        <f>IF(CL7="","",IF(CL7="-","【-】","【"&amp;SUBSTITUTE(TEXT(CL7,"#,##0.00"),"-","△")&amp;"】"))</f>
        <v>【253.04】</v>
      </c>
      <c r="CM6" s="35" t="str">
        <f>IF(CM7="",NA(),CM7)</f>
        <v>-</v>
      </c>
      <c r="CN6" s="35" t="str">
        <f t="shared" ref="CN6:CV6" si="10">IF(CN7="",NA(),CN7)</f>
        <v>-</v>
      </c>
      <c r="CO6" s="35" t="str">
        <f t="shared" si="10"/>
        <v>-</v>
      </c>
      <c r="CP6" s="35">
        <f t="shared" si="10"/>
        <v>32.619999999999997</v>
      </c>
      <c r="CQ6" s="35">
        <f t="shared" si="10"/>
        <v>31.54</v>
      </c>
      <c r="CR6" s="35" t="str">
        <f t="shared" si="10"/>
        <v>-</v>
      </c>
      <c r="CS6" s="35" t="str">
        <f t="shared" si="10"/>
        <v>-</v>
      </c>
      <c r="CT6" s="35" t="str">
        <f t="shared" si="10"/>
        <v>-</v>
      </c>
      <c r="CU6" s="35">
        <f t="shared" si="10"/>
        <v>50.14</v>
      </c>
      <c r="CV6" s="35">
        <f t="shared" si="10"/>
        <v>54.83</v>
      </c>
      <c r="CW6" s="34" t="str">
        <f>IF(CW7="","",IF(CW7="-","【-】","【"&amp;SUBSTITUTE(TEXT(CW7,"#,##0.00"),"-","△")&amp;"】"))</f>
        <v>【54.84】</v>
      </c>
      <c r="CX6" s="35" t="str">
        <f>IF(CX7="",NA(),CX7)</f>
        <v>-</v>
      </c>
      <c r="CY6" s="35" t="str">
        <f t="shared" ref="CY6:DG6" si="11">IF(CY7="",NA(),CY7)</f>
        <v>-</v>
      </c>
      <c r="CZ6" s="35" t="str">
        <f t="shared" si="11"/>
        <v>-</v>
      </c>
      <c r="DA6" s="35">
        <f t="shared" si="11"/>
        <v>87.8</v>
      </c>
      <c r="DB6" s="35">
        <f t="shared" si="11"/>
        <v>87.81</v>
      </c>
      <c r="DC6" s="35" t="str">
        <f t="shared" si="11"/>
        <v>-</v>
      </c>
      <c r="DD6" s="35" t="str">
        <f t="shared" si="11"/>
        <v>-</v>
      </c>
      <c r="DE6" s="35" t="str">
        <f t="shared" si="11"/>
        <v>-</v>
      </c>
      <c r="DF6" s="35">
        <f t="shared" si="11"/>
        <v>84.98</v>
      </c>
      <c r="DG6" s="35">
        <f t="shared" si="11"/>
        <v>84.7</v>
      </c>
      <c r="DH6" s="34" t="str">
        <f>IF(DH7="","",IF(DH7="-","【-】","【"&amp;SUBSTITUTE(TEXT(DH7,"#,##0.00"),"-","△")&amp;"】"))</f>
        <v>【86.60】</v>
      </c>
      <c r="DI6" s="35" t="str">
        <f>IF(DI7="",NA(),DI7)</f>
        <v>-</v>
      </c>
      <c r="DJ6" s="35" t="str">
        <f t="shared" ref="DJ6:DR6" si="12">IF(DJ7="",NA(),DJ7)</f>
        <v>-</v>
      </c>
      <c r="DK6" s="35" t="str">
        <f t="shared" si="12"/>
        <v>-</v>
      </c>
      <c r="DL6" s="35">
        <f t="shared" si="12"/>
        <v>3.57</v>
      </c>
      <c r="DM6" s="35">
        <f t="shared" si="12"/>
        <v>7.14</v>
      </c>
      <c r="DN6" s="35" t="str">
        <f t="shared" si="12"/>
        <v>-</v>
      </c>
      <c r="DO6" s="35" t="str">
        <f t="shared" si="12"/>
        <v>-</v>
      </c>
      <c r="DP6" s="35" t="str">
        <f t="shared" si="12"/>
        <v>-</v>
      </c>
      <c r="DQ6" s="35">
        <f t="shared" si="12"/>
        <v>23.06</v>
      </c>
      <c r="DR6" s="35">
        <f t="shared" si="12"/>
        <v>20.34</v>
      </c>
      <c r="DS6" s="34" t="str">
        <f>IF(DS7="","",IF(DS7="-","【-】","【"&amp;SUBSTITUTE(TEXT(DS7,"#,##0.00"),"-","△")&amp;"】"))</f>
        <v>【22.21】</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4">
        <f t="shared" si="13"/>
        <v>0</v>
      </c>
      <c r="EC6" s="34">
        <f t="shared" si="13"/>
        <v>0</v>
      </c>
      <c r="ED6" s="34" t="str">
        <f>IF(ED7="","",IF(ED7="-","【-】","【"&amp;SUBSTITUTE(TEXT(ED7,"#,##0.00"),"-","△")&amp;"】"))</f>
        <v>【0.00】</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5">
        <f t="shared" si="14"/>
        <v>0.02</v>
      </c>
      <c r="EN6" s="35">
        <f t="shared" si="14"/>
        <v>0.25</v>
      </c>
      <c r="EO6" s="34" t="str">
        <f>IF(EO7="","",IF(EO7="-","【-】","【"&amp;SUBSTITUTE(TEXT(EO7,"#,##0.00"),"-","△")&amp;"】"))</f>
        <v>【0.16】</v>
      </c>
    </row>
    <row r="7" spans="1:148" s="36" customFormat="1" x14ac:dyDescent="0.15">
      <c r="A7" s="28"/>
      <c r="B7" s="37">
        <v>2020</v>
      </c>
      <c r="C7" s="37">
        <v>62022</v>
      </c>
      <c r="D7" s="37">
        <v>46</v>
      </c>
      <c r="E7" s="37">
        <v>17</v>
      </c>
      <c r="F7" s="37">
        <v>5</v>
      </c>
      <c r="G7" s="37">
        <v>0</v>
      </c>
      <c r="H7" s="37" t="s">
        <v>96</v>
      </c>
      <c r="I7" s="37" t="s">
        <v>97</v>
      </c>
      <c r="J7" s="37" t="s">
        <v>98</v>
      </c>
      <c r="K7" s="37" t="s">
        <v>99</v>
      </c>
      <c r="L7" s="37" t="s">
        <v>100</v>
      </c>
      <c r="M7" s="37" t="s">
        <v>101</v>
      </c>
      <c r="N7" s="38" t="s">
        <v>102</v>
      </c>
      <c r="O7" s="38">
        <v>76.36</v>
      </c>
      <c r="P7" s="38">
        <v>0.51</v>
      </c>
      <c r="Q7" s="38">
        <v>101.26</v>
      </c>
      <c r="R7" s="38">
        <v>3377</v>
      </c>
      <c r="S7" s="38">
        <v>78965</v>
      </c>
      <c r="T7" s="38">
        <v>548.51</v>
      </c>
      <c r="U7" s="38">
        <v>143.96</v>
      </c>
      <c r="V7" s="38">
        <v>402</v>
      </c>
      <c r="W7" s="38">
        <v>0.33</v>
      </c>
      <c r="X7" s="38">
        <v>1218.18</v>
      </c>
      <c r="Y7" s="38" t="s">
        <v>102</v>
      </c>
      <c r="Z7" s="38" t="s">
        <v>102</v>
      </c>
      <c r="AA7" s="38" t="s">
        <v>102</v>
      </c>
      <c r="AB7" s="38">
        <v>103.56</v>
      </c>
      <c r="AC7" s="38">
        <v>99.64</v>
      </c>
      <c r="AD7" s="38" t="s">
        <v>102</v>
      </c>
      <c r="AE7" s="38" t="s">
        <v>102</v>
      </c>
      <c r="AF7" s="38" t="s">
        <v>102</v>
      </c>
      <c r="AG7" s="38">
        <v>103.6</v>
      </c>
      <c r="AH7" s="38">
        <v>106.37</v>
      </c>
      <c r="AI7" s="38">
        <v>104.99</v>
      </c>
      <c r="AJ7" s="38" t="s">
        <v>102</v>
      </c>
      <c r="AK7" s="38" t="s">
        <v>102</v>
      </c>
      <c r="AL7" s="38" t="s">
        <v>102</v>
      </c>
      <c r="AM7" s="38">
        <v>0</v>
      </c>
      <c r="AN7" s="38">
        <v>0</v>
      </c>
      <c r="AO7" s="38" t="s">
        <v>102</v>
      </c>
      <c r="AP7" s="38" t="s">
        <v>102</v>
      </c>
      <c r="AQ7" s="38" t="s">
        <v>102</v>
      </c>
      <c r="AR7" s="38">
        <v>193.99</v>
      </c>
      <c r="AS7" s="38">
        <v>139.02000000000001</v>
      </c>
      <c r="AT7" s="38">
        <v>121.19</v>
      </c>
      <c r="AU7" s="38" t="s">
        <v>102</v>
      </c>
      <c r="AV7" s="38" t="s">
        <v>102</v>
      </c>
      <c r="AW7" s="38" t="s">
        <v>102</v>
      </c>
      <c r="AX7" s="38">
        <v>34.01</v>
      </c>
      <c r="AY7" s="38">
        <v>35.39</v>
      </c>
      <c r="AZ7" s="38" t="s">
        <v>102</v>
      </c>
      <c r="BA7" s="38" t="s">
        <v>102</v>
      </c>
      <c r="BB7" s="38" t="s">
        <v>102</v>
      </c>
      <c r="BC7" s="38">
        <v>26.99</v>
      </c>
      <c r="BD7" s="38">
        <v>29.13</v>
      </c>
      <c r="BE7" s="38">
        <v>32.799999999999997</v>
      </c>
      <c r="BF7" s="38" t="s">
        <v>102</v>
      </c>
      <c r="BG7" s="38" t="s">
        <v>102</v>
      </c>
      <c r="BH7" s="38" t="s">
        <v>102</v>
      </c>
      <c r="BI7" s="38">
        <v>3161.27</v>
      </c>
      <c r="BJ7" s="38">
        <v>2853.12</v>
      </c>
      <c r="BK7" s="38" t="s">
        <v>102</v>
      </c>
      <c r="BL7" s="38" t="s">
        <v>102</v>
      </c>
      <c r="BM7" s="38" t="s">
        <v>102</v>
      </c>
      <c r="BN7" s="38">
        <v>826.83</v>
      </c>
      <c r="BO7" s="38">
        <v>867.83</v>
      </c>
      <c r="BP7" s="38">
        <v>832.52</v>
      </c>
      <c r="BQ7" s="38" t="s">
        <v>102</v>
      </c>
      <c r="BR7" s="38" t="s">
        <v>102</v>
      </c>
      <c r="BS7" s="38" t="s">
        <v>102</v>
      </c>
      <c r="BT7" s="38">
        <v>66.84</v>
      </c>
      <c r="BU7" s="38">
        <v>84.76</v>
      </c>
      <c r="BV7" s="38" t="s">
        <v>102</v>
      </c>
      <c r="BW7" s="38" t="s">
        <v>102</v>
      </c>
      <c r="BX7" s="38" t="s">
        <v>102</v>
      </c>
      <c r="BY7" s="38">
        <v>57.31</v>
      </c>
      <c r="BZ7" s="38">
        <v>57.08</v>
      </c>
      <c r="CA7" s="38">
        <v>60.94</v>
      </c>
      <c r="CB7" s="38" t="s">
        <v>102</v>
      </c>
      <c r="CC7" s="38" t="s">
        <v>102</v>
      </c>
      <c r="CD7" s="38" t="s">
        <v>102</v>
      </c>
      <c r="CE7" s="38">
        <v>250.62</v>
      </c>
      <c r="CF7" s="38">
        <v>196.51</v>
      </c>
      <c r="CG7" s="38" t="s">
        <v>102</v>
      </c>
      <c r="CH7" s="38" t="s">
        <v>102</v>
      </c>
      <c r="CI7" s="38" t="s">
        <v>102</v>
      </c>
      <c r="CJ7" s="38">
        <v>273.52</v>
      </c>
      <c r="CK7" s="38">
        <v>274.99</v>
      </c>
      <c r="CL7" s="38">
        <v>253.04</v>
      </c>
      <c r="CM7" s="38" t="s">
        <v>102</v>
      </c>
      <c r="CN7" s="38" t="s">
        <v>102</v>
      </c>
      <c r="CO7" s="38" t="s">
        <v>102</v>
      </c>
      <c r="CP7" s="38">
        <v>32.619999999999997</v>
      </c>
      <c r="CQ7" s="38">
        <v>31.54</v>
      </c>
      <c r="CR7" s="38" t="s">
        <v>102</v>
      </c>
      <c r="CS7" s="38" t="s">
        <v>102</v>
      </c>
      <c r="CT7" s="38" t="s">
        <v>102</v>
      </c>
      <c r="CU7" s="38">
        <v>50.14</v>
      </c>
      <c r="CV7" s="38">
        <v>54.83</v>
      </c>
      <c r="CW7" s="38">
        <v>54.84</v>
      </c>
      <c r="CX7" s="38" t="s">
        <v>102</v>
      </c>
      <c r="CY7" s="38" t="s">
        <v>102</v>
      </c>
      <c r="CZ7" s="38" t="s">
        <v>102</v>
      </c>
      <c r="DA7" s="38">
        <v>87.8</v>
      </c>
      <c r="DB7" s="38">
        <v>87.81</v>
      </c>
      <c r="DC7" s="38" t="s">
        <v>102</v>
      </c>
      <c r="DD7" s="38" t="s">
        <v>102</v>
      </c>
      <c r="DE7" s="38" t="s">
        <v>102</v>
      </c>
      <c r="DF7" s="38">
        <v>84.98</v>
      </c>
      <c r="DG7" s="38">
        <v>84.7</v>
      </c>
      <c r="DH7" s="38">
        <v>86.6</v>
      </c>
      <c r="DI7" s="38" t="s">
        <v>102</v>
      </c>
      <c r="DJ7" s="38" t="s">
        <v>102</v>
      </c>
      <c r="DK7" s="38" t="s">
        <v>102</v>
      </c>
      <c r="DL7" s="38">
        <v>3.57</v>
      </c>
      <c r="DM7" s="38">
        <v>7.14</v>
      </c>
      <c r="DN7" s="38" t="s">
        <v>102</v>
      </c>
      <c r="DO7" s="38" t="s">
        <v>102</v>
      </c>
      <c r="DP7" s="38" t="s">
        <v>102</v>
      </c>
      <c r="DQ7" s="38">
        <v>23.06</v>
      </c>
      <c r="DR7" s="38">
        <v>20.34</v>
      </c>
      <c r="DS7" s="38">
        <v>22.21</v>
      </c>
      <c r="DT7" s="38" t="s">
        <v>102</v>
      </c>
      <c r="DU7" s="38" t="s">
        <v>102</v>
      </c>
      <c r="DV7" s="38" t="s">
        <v>102</v>
      </c>
      <c r="DW7" s="38">
        <v>0</v>
      </c>
      <c r="DX7" s="38">
        <v>0</v>
      </c>
      <c r="DY7" s="38" t="s">
        <v>102</v>
      </c>
      <c r="DZ7" s="38" t="s">
        <v>102</v>
      </c>
      <c r="EA7" s="38" t="s">
        <v>102</v>
      </c>
      <c r="EB7" s="38">
        <v>0</v>
      </c>
      <c r="EC7" s="38">
        <v>0</v>
      </c>
      <c r="ED7" s="38">
        <v>0</v>
      </c>
      <c r="EE7" s="38" t="s">
        <v>102</v>
      </c>
      <c r="EF7" s="38" t="s">
        <v>102</v>
      </c>
      <c r="EG7" s="38" t="s">
        <v>102</v>
      </c>
      <c r="EH7" s="38">
        <v>0</v>
      </c>
      <c r="EI7" s="38">
        <v>0</v>
      </c>
      <c r="EJ7" s="38" t="s">
        <v>102</v>
      </c>
      <c r="EK7" s="38" t="s">
        <v>102</v>
      </c>
      <c r="EL7" s="38" t="s">
        <v>102</v>
      </c>
      <c r="EM7" s="38">
        <v>0.02</v>
      </c>
      <c r="EN7" s="38">
        <v>0.25</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安孫子 美穂</cp:lastModifiedBy>
  <cp:lastPrinted>2022-01-18T00:30:48Z</cp:lastPrinted>
  <dcterms:created xsi:type="dcterms:W3CDTF">2021-12-03T07:29:39Z</dcterms:created>
  <dcterms:modified xsi:type="dcterms:W3CDTF">2022-01-25T02:32:56Z</dcterms:modified>
  <cp:category/>
</cp:coreProperties>
</file>