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01 山形県市町村課\経営比較分析表（こっちに移動しました）\R3\R040118〆公営企業に係る「経営比較分析表」（令和2年度決算）\【下水道事業経営比較分析表】2020_062022_46_1718\"/>
    </mc:Choice>
  </mc:AlternateContent>
  <workbookProtection workbookAlgorithmName="SHA-512" workbookHashValue="3iC4gMJZ0msrZeF9hp6lxZhGKjXtcYs9TV19yKX+Qrbtv9bt1O6amIEOWshU/+G14FjxLIW9Tvjhs5wosGUuPw==" workbookSaltValue="5rA/9P39EzbrE/7dG2YeAA==" workbookSpinCount="100000" lockStructure="1"/>
  <bookViews>
    <workbookView xWindow="0" yWindow="0" windowWidth="20490" windowHeight="744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W10" i="4"/>
  <c r="P10" i="4"/>
  <c r="B10" i="4"/>
  <c r="BB8" i="4"/>
  <c r="AT8" i="4"/>
  <c r="AD8" i="4"/>
  <c r="W8" i="4"/>
  <c r="B8" i="4"/>
  <c r="B6" i="4"/>
</calcChain>
</file>

<file path=xl/sharedStrings.xml><?xml version="1.0" encoding="utf-8"?>
<sst xmlns="http://schemas.openxmlformats.org/spreadsheetml/2006/main" count="297" uniqueCount="117">
  <si>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</si>
  <si>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</si>
  <si>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</si>
  <si>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</si>
  <si>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</si>
  <si>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</si>
  <si>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</si>
  <si>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</si>
  <si>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</si>
  <si>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</si>
  <si>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</si>
  <si>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</si>
  <si>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</si>
  <si>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</si>
  <si>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</si>
  <si>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</si>
  <si>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</si>
  <si>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</si>
  <si>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</si>
  <si>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</si>
  <si>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</si>
  <si>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</si>
  <si>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</si>
  <si>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</si>
  <si>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</si>
  <si>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</si>
  <si>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</si>
  <si>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</si>
  <si>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</si>
  <si>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</si>
  <si>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</si>
  <si>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</si>
  <si>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</si>
  <si>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</si>
  <si>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</si>
  <si>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</si>
  <si>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</si>
  <si>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</si>
  <si>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</si>
  <si>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</si>
  <si>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</si>
  <si>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</si>
  <si>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</si>
  <si>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</si>
  <si>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</si>
  <si>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</si>
  <si>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</si>
  <si>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</si>
  <si>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</si>
  <si>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</si>
  <si>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</si>
  <si>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</si>
  <si>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</si>
  <si>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</si>
  <si>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</si>
  <si>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</si>
  <si>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</si>
  <si>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</si>
  <si>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</si>
  <si>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</si>
  <si>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</si>
  <si>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</si>
  <si>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</si>
  <si>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</si>
  <si>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</si>
  <si>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</si>
  <si>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</si>
  <si>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</si>
  <si>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</si>
  <si>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</si>
  <si>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</si>
  <si>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</si>
  <si>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</si>
  <si>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</si>
  <si>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</si>
  <si>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</si>
  <si>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</si>
  <si>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</si>
  <si>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</si>
  <si>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</si>
  <si>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</si>
  <si>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</si>
  <si>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</si>
  <si>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</si>
  <si>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</si>
  <si>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</si>
  <si>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</si>
  <si>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</si>
  <si>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</si>
  <si>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</si>
  <si>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</si>
  <si>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</si>
  <si>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</si>
  <si>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</si>
  <si>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</si>
  <si>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</si>
  <si>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</si>
  <si>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</si>
  <si>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</si>
  <si>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</si>
  <si>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</si>
  <si>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</si>
  <si>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</si>
  <si>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</si>
  <si>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</si>
  <si>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</si>
  <si>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</si>
  <si>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</si>
  <si>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</si>
  <si>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</si>
  <si>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</si>
  <si>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</si>
  <si>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</si>
  <si>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</si>
  <si>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「①有形固定資産減価償却率」は、地方公営企業法適用前の減価償却累計額を控除した額を地方公営企業法適用開始時点の資産として計上しているため、減価償却累計額が小さく、平均値を大きく下回った。
「②管渠老朽化率」「③管渠改善率」は、当該年度時点で法定耐用年数を超えている管渠が無い。今後、管渠の更新費用の財源確保を含め、ストックマネジメントを作成し適切な管理が必要である。</t>
    <rPh sb="41" eb="43">
      <t>チホウ</t>
    </rPh>
    <rPh sb="43" eb="45">
      <t>コウエイ</t>
    </rPh>
    <rPh sb="45" eb="47">
      <t>キギョウ</t>
    </rPh>
    <rPh sb="47" eb="48">
      <t>ホウ</t>
    </rPh>
    <rPh sb="48" eb="50">
      <t>テキヨウ</t>
    </rPh>
    <phoneticPr fontId="4"/>
  </si>
  <si>
    <t>類似団体と比較して、本市は、「汚水処理原価」が低く「使用料単価」も低いが、汚水処理費を使用料で賄えていない状況にあり、適正な料金となるよう使用料の見直しを行うとともに、一般会計との費用負担の適正化を図るなど、安定した収入の確保による経営が不可欠である。今後も施設更新費用の増加や人口減少に伴う使用料の減少等が予測されるが、より的確な経営分析を行い持続可能な経営に努める必要がある。</t>
    <rPh sb="111" eb="113">
      <t>カクホ</t>
    </rPh>
    <phoneticPr fontId="4"/>
  </si>
  <si>
    <t>令和元年度より下水道事業に地方公営企業法を適用したため令和元年度からの数値となっている。
「①経常収支比率」は、類似団体平均より低いが、100％を超えて単年度黒字となった。これは概算払により、結果として基準外繰入が過大となったためであり、翌年度に精算することから実質的には赤字となる。
「②累積欠損金比率」は、①の黒字の理由により一時的に減少したもの。
「④企業債残高対事業規模比率」は、企業債残高が高く平均値を大きく上回っている。建設投資において自己資金がないため借入金に依存してきたことが分かる。
「⑥汚水処理原価」は、類似団体より低いものの使用料単価も低いことから、「⑤経費回収率」が100％に達しておらず、汚水処理費を使用料で賄えていない。
「⑧水洗化率」は、平均値を下回っており、安定した収入を図るべく、水洗化率の向上に努める。</t>
    <rPh sb="27" eb="29">
      <t>レイワ</t>
    </rPh>
    <rPh sb="29" eb="30">
      <t>ガン</t>
    </rPh>
    <rPh sb="51" eb="53">
      <t>ヒリツ</t>
    </rPh>
    <rPh sb="56" eb="58">
      <t>ルイジ</t>
    </rPh>
    <rPh sb="58" eb="60">
      <t>ダンタイ</t>
    </rPh>
    <rPh sb="60" eb="62">
      <t>ヘイキン</t>
    </rPh>
    <rPh sb="64" eb="65">
      <t>ヒク</t>
    </rPh>
    <rPh sb="73" eb="74">
      <t>コ</t>
    </rPh>
    <rPh sb="79" eb="81">
      <t>クロジ</t>
    </rPh>
    <rPh sb="89" eb="91">
      <t>ガイサン</t>
    </rPh>
    <rPh sb="91" eb="92">
      <t>バラ</t>
    </rPh>
    <rPh sb="96" eb="98">
      <t>ケッカ</t>
    </rPh>
    <rPh sb="101" eb="103">
      <t>キジュン</t>
    </rPh>
    <rPh sb="103" eb="104">
      <t>ガイ</t>
    </rPh>
    <rPh sb="104" eb="106">
      <t>クリイレ</t>
    </rPh>
    <rPh sb="107" eb="109">
      <t>カダイ</t>
    </rPh>
    <rPh sb="119" eb="122">
      <t>ヨクネンド</t>
    </rPh>
    <rPh sb="123" eb="125">
      <t>セイサン</t>
    </rPh>
    <rPh sb="131" eb="133">
      <t>ジッシツ</t>
    </rPh>
    <rPh sb="133" eb="134">
      <t>テキ</t>
    </rPh>
    <rPh sb="136" eb="138">
      <t>アカジ</t>
    </rPh>
    <rPh sb="145" eb="147">
      <t>ルイセキ</t>
    </rPh>
    <rPh sb="147" eb="149">
      <t>ケッソン</t>
    </rPh>
    <rPh sb="149" eb="150">
      <t>キン</t>
    </rPh>
    <rPh sb="150" eb="152">
      <t>ヒリツ</t>
    </rPh>
    <rPh sb="157" eb="159">
      <t>クロジ</t>
    </rPh>
    <rPh sb="160" eb="162">
      <t>リユウ</t>
    </rPh>
    <rPh sb="165" eb="168">
      <t>イチジテキ</t>
    </rPh>
    <rPh sb="169" eb="171">
      <t>ゲンショウ</t>
    </rPh>
    <rPh sb="338" eb="340">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</si>
</sst>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541-4190-AAE3-CCB59748AA1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0.09</c:v>
                </c:pt>
                <c:pt idx="4">
                  <c:v>0.09</c:v>
                </c:pt>
              </c:numCache>
            </c:numRef>
          </c:val>
          <c:smooth val="0"/>
          <c:extLst>
            <c:ext xmlns:c16="http://schemas.microsoft.com/office/drawing/2014/chart" uri="{C3380CC4-5D6E-409C-BE32-E72D297353CC}">
              <c16:uniqueId val="{00000001-6541-4190-AAE3-CCB59748AA1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63.96</c:v>
                </c:pt>
                <c:pt idx="4">
                  <c:v>65.52</c:v>
                </c:pt>
              </c:numCache>
            </c:numRef>
          </c:val>
          <c:extLst>
            <c:ext xmlns:c16="http://schemas.microsoft.com/office/drawing/2014/chart" uri="{C3380CC4-5D6E-409C-BE32-E72D297353CC}">
              <c16:uniqueId val="{00000000-FFC1-4123-93B3-AC401512921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68.31</c:v>
                </c:pt>
                <c:pt idx="4">
                  <c:v>65.28</c:v>
                </c:pt>
              </c:numCache>
            </c:numRef>
          </c:val>
          <c:smooth val="0"/>
          <c:extLst>
            <c:ext xmlns:c16="http://schemas.microsoft.com/office/drawing/2014/chart" uri="{C3380CC4-5D6E-409C-BE32-E72D297353CC}">
              <c16:uniqueId val="{00000001-FFC1-4123-93B3-AC401512921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88.22</c:v>
                </c:pt>
                <c:pt idx="4">
                  <c:v>88.27</c:v>
                </c:pt>
              </c:numCache>
            </c:numRef>
          </c:val>
          <c:extLst>
            <c:ext xmlns:c16="http://schemas.microsoft.com/office/drawing/2014/chart" uri="{C3380CC4-5D6E-409C-BE32-E72D297353CC}">
              <c16:uniqueId val="{00000000-2115-420F-979A-FBCA4CB6E4D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92.62</c:v>
                </c:pt>
                <c:pt idx="4">
                  <c:v>92.72</c:v>
                </c:pt>
              </c:numCache>
            </c:numRef>
          </c:val>
          <c:smooth val="0"/>
          <c:extLst>
            <c:ext xmlns:c16="http://schemas.microsoft.com/office/drawing/2014/chart" uri="{C3380CC4-5D6E-409C-BE32-E72D297353CC}">
              <c16:uniqueId val="{00000001-2115-420F-979A-FBCA4CB6E4D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98.81</c:v>
                </c:pt>
                <c:pt idx="4">
                  <c:v>101.29</c:v>
                </c:pt>
              </c:numCache>
            </c:numRef>
          </c:val>
          <c:extLst>
            <c:ext xmlns:c16="http://schemas.microsoft.com/office/drawing/2014/chart" uri="{C3380CC4-5D6E-409C-BE32-E72D297353CC}">
              <c16:uniqueId val="{00000000-BEC1-4D57-939F-0697D88B61D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106.99</c:v>
                </c:pt>
                <c:pt idx="4">
                  <c:v>107.85</c:v>
                </c:pt>
              </c:numCache>
            </c:numRef>
          </c:val>
          <c:smooth val="0"/>
          <c:extLst>
            <c:ext xmlns:c16="http://schemas.microsoft.com/office/drawing/2014/chart" uri="{C3380CC4-5D6E-409C-BE32-E72D297353CC}">
              <c16:uniqueId val="{00000001-BEC1-4D57-939F-0697D88B61D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3.38</c:v>
                </c:pt>
                <c:pt idx="4">
                  <c:v>6.84</c:v>
                </c:pt>
              </c:numCache>
            </c:numRef>
          </c:val>
          <c:extLst>
            <c:ext xmlns:c16="http://schemas.microsoft.com/office/drawing/2014/chart" uri="{C3380CC4-5D6E-409C-BE32-E72D297353CC}">
              <c16:uniqueId val="{00000000-AA58-4AE8-9DDB-8D97247AEDD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26.36</c:v>
                </c:pt>
                <c:pt idx="4">
                  <c:v>23.79</c:v>
                </c:pt>
              </c:numCache>
            </c:numRef>
          </c:val>
          <c:smooth val="0"/>
          <c:extLst>
            <c:ext xmlns:c16="http://schemas.microsoft.com/office/drawing/2014/chart" uri="{C3380CC4-5D6E-409C-BE32-E72D297353CC}">
              <c16:uniqueId val="{00000001-AA58-4AE8-9DDB-8D97247AEDD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844-4771-BE7F-2D262D5F70A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1.43</c:v>
                </c:pt>
                <c:pt idx="4">
                  <c:v>1.22</c:v>
                </c:pt>
              </c:numCache>
            </c:numRef>
          </c:val>
          <c:smooth val="0"/>
          <c:extLst>
            <c:ext xmlns:c16="http://schemas.microsoft.com/office/drawing/2014/chart" uri="{C3380CC4-5D6E-409C-BE32-E72D297353CC}">
              <c16:uniqueId val="{00000001-F844-4771-BE7F-2D262D5F70A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3.2</c:v>
                </c:pt>
                <c:pt idx="4">
                  <c:v>0.75</c:v>
                </c:pt>
              </c:numCache>
            </c:numRef>
          </c:val>
          <c:extLst>
            <c:ext xmlns:c16="http://schemas.microsoft.com/office/drawing/2014/chart" uri="{C3380CC4-5D6E-409C-BE32-E72D297353CC}">
              <c16:uniqueId val="{00000000-EBFE-481E-8845-4FFAFD93077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7.42</c:v>
                </c:pt>
                <c:pt idx="4">
                  <c:v>4.72</c:v>
                </c:pt>
              </c:numCache>
            </c:numRef>
          </c:val>
          <c:smooth val="0"/>
          <c:extLst>
            <c:ext xmlns:c16="http://schemas.microsoft.com/office/drawing/2014/chart" uri="{C3380CC4-5D6E-409C-BE32-E72D297353CC}">
              <c16:uniqueId val="{00000001-EBFE-481E-8845-4FFAFD93077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6.91</c:v>
                </c:pt>
                <c:pt idx="4">
                  <c:v>22.35</c:v>
                </c:pt>
              </c:numCache>
            </c:numRef>
          </c:val>
          <c:extLst>
            <c:ext xmlns:c16="http://schemas.microsoft.com/office/drawing/2014/chart" uri="{C3380CC4-5D6E-409C-BE32-E72D297353CC}">
              <c16:uniqueId val="{00000000-45F4-443F-B943-94392D8A3DA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68.180000000000007</c:v>
                </c:pt>
                <c:pt idx="4">
                  <c:v>67.930000000000007</c:v>
                </c:pt>
              </c:numCache>
            </c:numRef>
          </c:val>
          <c:smooth val="0"/>
          <c:extLst>
            <c:ext xmlns:c16="http://schemas.microsoft.com/office/drawing/2014/chart" uri="{C3380CC4-5D6E-409C-BE32-E72D297353CC}">
              <c16:uniqueId val="{00000001-45F4-443F-B943-94392D8A3DA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1440.77</c:v>
                </c:pt>
                <c:pt idx="4">
                  <c:v>1384.54</c:v>
                </c:pt>
              </c:numCache>
            </c:numRef>
          </c:val>
          <c:extLst>
            <c:ext xmlns:c16="http://schemas.microsoft.com/office/drawing/2014/chart" uri="{C3380CC4-5D6E-409C-BE32-E72D297353CC}">
              <c16:uniqueId val="{00000000-04CD-4B78-87F3-6D1022E885E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847.44</c:v>
                </c:pt>
                <c:pt idx="4">
                  <c:v>857.88</c:v>
                </c:pt>
              </c:numCache>
            </c:numRef>
          </c:val>
          <c:smooth val="0"/>
          <c:extLst>
            <c:ext xmlns:c16="http://schemas.microsoft.com/office/drawing/2014/chart" uri="{C3380CC4-5D6E-409C-BE32-E72D297353CC}">
              <c16:uniqueId val="{00000001-04CD-4B78-87F3-6D1022E885E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96.01</c:v>
                </c:pt>
                <c:pt idx="4">
                  <c:v>94.5</c:v>
                </c:pt>
              </c:numCache>
            </c:numRef>
          </c:val>
          <c:extLst>
            <c:ext xmlns:c16="http://schemas.microsoft.com/office/drawing/2014/chart" uri="{C3380CC4-5D6E-409C-BE32-E72D297353CC}">
              <c16:uniqueId val="{00000000-705B-4583-87D3-8645B5AF44D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94.69</c:v>
                </c:pt>
                <c:pt idx="4">
                  <c:v>94.97</c:v>
                </c:pt>
              </c:numCache>
            </c:numRef>
          </c:val>
          <c:smooth val="0"/>
          <c:extLst>
            <c:ext xmlns:c16="http://schemas.microsoft.com/office/drawing/2014/chart" uri="{C3380CC4-5D6E-409C-BE32-E72D297353CC}">
              <c16:uniqueId val="{00000001-705B-4583-87D3-8645B5AF44D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150.22999999999999</c:v>
                </c:pt>
                <c:pt idx="4">
                  <c:v>150.55000000000001</c:v>
                </c:pt>
              </c:numCache>
            </c:numRef>
          </c:val>
          <c:extLst>
            <c:ext xmlns:c16="http://schemas.microsoft.com/office/drawing/2014/chart" uri="{C3380CC4-5D6E-409C-BE32-E72D297353CC}">
              <c16:uniqueId val="{00000000-9C44-4250-A69A-AA72F2A4A7C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159.78</c:v>
                </c:pt>
                <c:pt idx="4">
                  <c:v>159.49</c:v>
                </c:pt>
              </c:numCache>
            </c:numRef>
          </c:val>
          <c:smooth val="0"/>
          <c:extLst>
            <c:ext xmlns:c16="http://schemas.microsoft.com/office/drawing/2014/chart" uri="{C3380CC4-5D6E-409C-BE32-E72D297353CC}">
              <c16:uniqueId val="{00000001-9C44-4250-A69A-AA72F2A4A7C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M57" zoomScale="115" zoomScaleNormal="11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米沢市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非設置</v>
      </c>
      <c r="AE8" s="50"/>
      <c r="AF8" s="50"/>
      <c r="AG8" s="50"/>
      <c r="AH8" s="50"/>
      <c r="AI8" s="50"/>
      <c r="AJ8" s="50"/>
      <c r="AK8" s="3"/>
      <c r="AL8" s="51">
        <f>データ!S6</f>
        <v>78965</v>
      </c>
      <c r="AM8" s="51"/>
      <c r="AN8" s="51"/>
      <c r="AO8" s="51"/>
      <c r="AP8" s="51"/>
      <c r="AQ8" s="51"/>
      <c r="AR8" s="51"/>
      <c r="AS8" s="51"/>
      <c r="AT8" s="46">
        <f>データ!T6</f>
        <v>548.51</v>
      </c>
      <c r="AU8" s="46"/>
      <c r="AV8" s="46"/>
      <c r="AW8" s="46"/>
      <c r="AX8" s="46"/>
      <c r="AY8" s="46"/>
      <c r="AZ8" s="46"/>
      <c r="BA8" s="46"/>
      <c r="BB8" s="46">
        <f>データ!U6</f>
        <v>143.96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55.96</v>
      </c>
      <c r="J10" s="46"/>
      <c r="K10" s="46"/>
      <c r="L10" s="46"/>
      <c r="M10" s="46"/>
      <c r="N10" s="46"/>
      <c r="O10" s="46"/>
      <c r="P10" s="46">
        <f>データ!P6</f>
        <v>65.13</v>
      </c>
      <c r="Q10" s="46"/>
      <c r="R10" s="46"/>
      <c r="S10" s="46"/>
      <c r="T10" s="46"/>
      <c r="U10" s="46"/>
      <c r="V10" s="46"/>
      <c r="W10" s="46">
        <f>データ!Q6</f>
        <v>85.09</v>
      </c>
      <c r="X10" s="46"/>
      <c r="Y10" s="46"/>
      <c r="Z10" s="46"/>
      <c r="AA10" s="46"/>
      <c r="AB10" s="46"/>
      <c r="AC10" s="46"/>
      <c r="AD10" s="51">
        <f>データ!R6</f>
        <v>3377</v>
      </c>
      <c r="AE10" s="51"/>
      <c r="AF10" s="51"/>
      <c r="AG10" s="51"/>
      <c r="AH10" s="51"/>
      <c r="AI10" s="51"/>
      <c r="AJ10" s="51"/>
      <c r="AK10" s="2"/>
      <c r="AL10" s="51">
        <f>データ!V6</f>
        <v>51093</v>
      </c>
      <c r="AM10" s="51"/>
      <c r="AN10" s="51"/>
      <c r="AO10" s="51"/>
      <c r="AP10" s="51"/>
      <c r="AQ10" s="51"/>
      <c r="AR10" s="51"/>
      <c r="AS10" s="51"/>
      <c r="AT10" s="46">
        <f>データ!W6</f>
        <v>17.29</v>
      </c>
      <c r="AU10" s="46"/>
      <c r="AV10" s="46"/>
      <c r="AW10" s="46"/>
      <c r="AX10" s="46"/>
      <c r="AY10" s="46"/>
      <c r="AZ10" s="46"/>
      <c r="BA10" s="46"/>
      <c r="BB10" s="46">
        <f>データ!X6</f>
        <v>2955.06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b1Y6VFR0237mWOZqGq/rwdSGsjKVIzx69kgpNIuwfleNPUOrXEPmht9muP4tdbXg7sucJUERN815uiYbF+mClQ==" saltValue="AXVEh2KKo0Ca0gRmb0p+N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62022</v>
      </c>
      <c r="D6" s="33">
        <f t="shared" si="3"/>
        <v>46</v>
      </c>
      <c r="E6" s="33">
        <f t="shared" si="3"/>
        <v>17</v>
      </c>
      <c r="F6" s="33">
        <f t="shared" si="3"/>
        <v>1</v>
      </c>
      <c r="G6" s="33">
        <f t="shared" si="3"/>
        <v>0</v>
      </c>
      <c r="H6" s="33" t="str">
        <f t="shared" si="3"/>
        <v>山形県　米沢市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55.96</v>
      </c>
      <c r="P6" s="34">
        <f t="shared" si="3"/>
        <v>65.13</v>
      </c>
      <c r="Q6" s="34">
        <f t="shared" si="3"/>
        <v>85.09</v>
      </c>
      <c r="R6" s="34">
        <f t="shared" si="3"/>
        <v>3377</v>
      </c>
      <c r="S6" s="34">
        <f t="shared" si="3"/>
        <v>78965</v>
      </c>
      <c r="T6" s="34">
        <f t="shared" si="3"/>
        <v>548.51</v>
      </c>
      <c r="U6" s="34">
        <f t="shared" si="3"/>
        <v>143.96</v>
      </c>
      <c r="V6" s="34">
        <f t="shared" si="3"/>
        <v>51093</v>
      </c>
      <c r="W6" s="34">
        <f t="shared" si="3"/>
        <v>17.29</v>
      </c>
      <c r="X6" s="34">
        <f t="shared" si="3"/>
        <v>2955.06</v>
      </c>
      <c r="Y6" s="35" t="str">
        <f>IF(Y7="",NA(),Y7)</f>
        <v>-</v>
      </c>
      <c r="Z6" s="35" t="str">
        <f t="shared" ref="Z6:AH6" si="4">IF(Z7="",NA(),Z7)</f>
        <v>-</v>
      </c>
      <c r="AA6" s="35" t="str">
        <f t="shared" si="4"/>
        <v>-</v>
      </c>
      <c r="AB6" s="35">
        <f t="shared" si="4"/>
        <v>98.81</v>
      </c>
      <c r="AC6" s="35">
        <f t="shared" si="4"/>
        <v>101.29</v>
      </c>
      <c r="AD6" s="35" t="str">
        <f t="shared" si="4"/>
        <v>-</v>
      </c>
      <c r="AE6" s="35" t="str">
        <f t="shared" si="4"/>
        <v>-</v>
      </c>
      <c r="AF6" s="35" t="str">
        <f t="shared" si="4"/>
        <v>-</v>
      </c>
      <c r="AG6" s="35">
        <f t="shared" si="4"/>
        <v>106.99</v>
      </c>
      <c r="AH6" s="35">
        <f t="shared" si="4"/>
        <v>107.85</v>
      </c>
      <c r="AI6" s="34" t="str">
        <f>IF(AI7="","",IF(AI7="-","【-】","【"&amp;SUBSTITUTE(TEXT(AI7,"#,##0.00"),"-","△")&amp;"】"))</f>
        <v>【106.67】</v>
      </c>
      <c r="AJ6" s="35" t="str">
        <f>IF(AJ7="",NA(),AJ7)</f>
        <v>-</v>
      </c>
      <c r="AK6" s="35" t="str">
        <f t="shared" ref="AK6:AS6" si="5">IF(AK7="",NA(),AK7)</f>
        <v>-</v>
      </c>
      <c r="AL6" s="35" t="str">
        <f t="shared" si="5"/>
        <v>-</v>
      </c>
      <c r="AM6" s="35">
        <f t="shared" si="5"/>
        <v>3.2</v>
      </c>
      <c r="AN6" s="35">
        <f t="shared" si="5"/>
        <v>0.75</v>
      </c>
      <c r="AO6" s="35" t="str">
        <f t="shared" si="5"/>
        <v>-</v>
      </c>
      <c r="AP6" s="35" t="str">
        <f t="shared" si="5"/>
        <v>-</v>
      </c>
      <c r="AQ6" s="35" t="str">
        <f t="shared" si="5"/>
        <v>-</v>
      </c>
      <c r="AR6" s="35">
        <f t="shared" si="5"/>
        <v>7.42</v>
      </c>
      <c r="AS6" s="35">
        <f t="shared" si="5"/>
        <v>4.72</v>
      </c>
      <c r="AT6" s="34" t="str">
        <f>IF(AT7="","",IF(AT7="-","【-】","【"&amp;SUBSTITUTE(TEXT(AT7,"#,##0.00"),"-","△")&amp;"】"))</f>
        <v>【3.64】</v>
      </c>
      <c r="AU6" s="35" t="str">
        <f>IF(AU7="",NA(),AU7)</f>
        <v>-</v>
      </c>
      <c r="AV6" s="35" t="str">
        <f t="shared" ref="AV6:BD6" si="6">IF(AV7="",NA(),AV7)</f>
        <v>-</v>
      </c>
      <c r="AW6" s="35" t="str">
        <f t="shared" si="6"/>
        <v>-</v>
      </c>
      <c r="AX6" s="35">
        <f t="shared" si="6"/>
        <v>6.91</v>
      </c>
      <c r="AY6" s="35">
        <f t="shared" si="6"/>
        <v>22.35</v>
      </c>
      <c r="AZ6" s="35" t="str">
        <f t="shared" si="6"/>
        <v>-</v>
      </c>
      <c r="BA6" s="35" t="str">
        <f t="shared" si="6"/>
        <v>-</v>
      </c>
      <c r="BB6" s="35" t="str">
        <f t="shared" si="6"/>
        <v>-</v>
      </c>
      <c r="BC6" s="35">
        <f t="shared" si="6"/>
        <v>68.180000000000007</v>
      </c>
      <c r="BD6" s="35">
        <f t="shared" si="6"/>
        <v>67.930000000000007</v>
      </c>
      <c r="BE6" s="34" t="str">
        <f>IF(BE7="","",IF(BE7="-","【-】","【"&amp;SUBSTITUTE(TEXT(BE7,"#,##0.00"),"-","△")&amp;"】"))</f>
        <v>【67.52】</v>
      </c>
      <c r="BF6" s="35" t="str">
        <f>IF(BF7="",NA(),BF7)</f>
        <v>-</v>
      </c>
      <c r="BG6" s="35" t="str">
        <f t="shared" ref="BG6:BO6" si="7">IF(BG7="",NA(),BG7)</f>
        <v>-</v>
      </c>
      <c r="BH6" s="35" t="str">
        <f t="shared" si="7"/>
        <v>-</v>
      </c>
      <c r="BI6" s="35">
        <f t="shared" si="7"/>
        <v>1440.77</v>
      </c>
      <c r="BJ6" s="35">
        <f t="shared" si="7"/>
        <v>1384.54</v>
      </c>
      <c r="BK6" s="35" t="str">
        <f t="shared" si="7"/>
        <v>-</v>
      </c>
      <c r="BL6" s="35" t="str">
        <f t="shared" si="7"/>
        <v>-</v>
      </c>
      <c r="BM6" s="35" t="str">
        <f t="shared" si="7"/>
        <v>-</v>
      </c>
      <c r="BN6" s="35">
        <f t="shared" si="7"/>
        <v>847.44</v>
      </c>
      <c r="BO6" s="35">
        <f t="shared" si="7"/>
        <v>857.88</v>
      </c>
      <c r="BP6" s="34" t="str">
        <f>IF(BP7="","",IF(BP7="-","【-】","【"&amp;SUBSTITUTE(TEXT(BP7,"#,##0.00"),"-","△")&amp;"】"))</f>
        <v>【705.21】</v>
      </c>
      <c r="BQ6" s="35" t="str">
        <f>IF(BQ7="",NA(),BQ7)</f>
        <v>-</v>
      </c>
      <c r="BR6" s="35" t="str">
        <f t="shared" ref="BR6:BZ6" si="8">IF(BR7="",NA(),BR7)</f>
        <v>-</v>
      </c>
      <c r="BS6" s="35" t="str">
        <f t="shared" si="8"/>
        <v>-</v>
      </c>
      <c r="BT6" s="35">
        <f t="shared" si="8"/>
        <v>96.01</v>
      </c>
      <c r="BU6" s="35">
        <f t="shared" si="8"/>
        <v>94.5</v>
      </c>
      <c r="BV6" s="35" t="str">
        <f t="shared" si="8"/>
        <v>-</v>
      </c>
      <c r="BW6" s="35" t="str">
        <f t="shared" si="8"/>
        <v>-</v>
      </c>
      <c r="BX6" s="35" t="str">
        <f t="shared" si="8"/>
        <v>-</v>
      </c>
      <c r="BY6" s="35">
        <f t="shared" si="8"/>
        <v>94.69</v>
      </c>
      <c r="BZ6" s="35">
        <f t="shared" si="8"/>
        <v>94.97</v>
      </c>
      <c r="CA6" s="34" t="str">
        <f>IF(CA7="","",IF(CA7="-","【-】","【"&amp;SUBSTITUTE(TEXT(CA7,"#,##0.00"),"-","△")&amp;"】"))</f>
        <v>【98.96】</v>
      </c>
      <c r="CB6" s="35" t="str">
        <f>IF(CB7="",NA(),CB7)</f>
        <v>-</v>
      </c>
      <c r="CC6" s="35" t="str">
        <f t="shared" ref="CC6:CK6" si="9">IF(CC7="",NA(),CC7)</f>
        <v>-</v>
      </c>
      <c r="CD6" s="35" t="str">
        <f t="shared" si="9"/>
        <v>-</v>
      </c>
      <c r="CE6" s="35">
        <f t="shared" si="9"/>
        <v>150.22999999999999</v>
      </c>
      <c r="CF6" s="35">
        <f t="shared" si="9"/>
        <v>150.55000000000001</v>
      </c>
      <c r="CG6" s="35" t="str">
        <f t="shared" si="9"/>
        <v>-</v>
      </c>
      <c r="CH6" s="35" t="str">
        <f t="shared" si="9"/>
        <v>-</v>
      </c>
      <c r="CI6" s="35" t="str">
        <f t="shared" si="9"/>
        <v>-</v>
      </c>
      <c r="CJ6" s="35">
        <f t="shared" si="9"/>
        <v>159.78</v>
      </c>
      <c r="CK6" s="35">
        <f t="shared" si="9"/>
        <v>159.49</v>
      </c>
      <c r="CL6" s="34" t="str">
        <f>IF(CL7="","",IF(CL7="-","【-】","【"&amp;SUBSTITUTE(TEXT(CL7,"#,##0.00"),"-","△")&amp;"】"))</f>
        <v>【134.52】</v>
      </c>
      <c r="CM6" s="35" t="str">
        <f>IF(CM7="",NA(),CM7)</f>
        <v>-</v>
      </c>
      <c r="CN6" s="35" t="str">
        <f t="shared" ref="CN6:CV6" si="10">IF(CN7="",NA(),CN7)</f>
        <v>-</v>
      </c>
      <c r="CO6" s="35" t="str">
        <f t="shared" si="10"/>
        <v>-</v>
      </c>
      <c r="CP6" s="35">
        <f t="shared" si="10"/>
        <v>63.96</v>
      </c>
      <c r="CQ6" s="35">
        <f t="shared" si="10"/>
        <v>65.52</v>
      </c>
      <c r="CR6" s="35" t="str">
        <f t="shared" si="10"/>
        <v>-</v>
      </c>
      <c r="CS6" s="35" t="str">
        <f t="shared" si="10"/>
        <v>-</v>
      </c>
      <c r="CT6" s="35" t="str">
        <f t="shared" si="10"/>
        <v>-</v>
      </c>
      <c r="CU6" s="35">
        <f t="shared" si="10"/>
        <v>68.31</v>
      </c>
      <c r="CV6" s="35">
        <f t="shared" si="10"/>
        <v>65.28</v>
      </c>
      <c r="CW6" s="34" t="str">
        <f>IF(CW7="","",IF(CW7="-","【-】","【"&amp;SUBSTITUTE(TEXT(CW7,"#,##0.00"),"-","△")&amp;"】"))</f>
        <v>【59.57】</v>
      </c>
      <c r="CX6" s="35" t="str">
        <f>IF(CX7="",NA(),CX7)</f>
        <v>-</v>
      </c>
      <c r="CY6" s="35" t="str">
        <f t="shared" ref="CY6:DG6" si="11">IF(CY7="",NA(),CY7)</f>
        <v>-</v>
      </c>
      <c r="CZ6" s="35" t="str">
        <f t="shared" si="11"/>
        <v>-</v>
      </c>
      <c r="DA6" s="35">
        <f t="shared" si="11"/>
        <v>88.22</v>
      </c>
      <c r="DB6" s="35">
        <f t="shared" si="11"/>
        <v>88.27</v>
      </c>
      <c r="DC6" s="35" t="str">
        <f t="shared" si="11"/>
        <v>-</v>
      </c>
      <c r="DD6" s="35" t="str">
        <f t="shared" si="11"/>
        <v>-</v>
      </c>
      <c r="DE6" s="35" t="str">
        <f t="shared" si="11"/>
        <v>-</v>
      </c>
      <c r="DF6" s="35">
        <f t="shared" si="11"/>
        <v>92.62</v>
      </c>
      <c r="DG6" s="35">
        <f t="shared" si="11"/>
        <v>92.72</v>
      </c>
      <c r="DH6" s="34" t="str">
        <f>IF(DH7="","",IF(DH7="-","【-】","【"&amp;SUBSTITUTE(TEXT(DH7,"#,##0.00"),"-","△")&amp;"】"))</f>
        <v>【95.57】</v>
      </c>
      <c r="DI6" s="35" t="str">
        <f>IF(DI7="",NA(),DI7)</f>
        <v>-</v>
      </c>
      <c r="DJ6" s="35" t="str">
        <f t="shared" ref="DJ6:DR6" si="12">IF(DJ7="",NA(),DJ7)</f>
        <v>-</v>
      </c>
      <c r="DK6" s="35" t="str">
        <f t="shared" si="12"/>
        <v>-</v>
      </c>
      <c r="DL6" s="35">
        <f t="shared" si="12"/>
        <v>3.38</v>
      </c>
      <c r="DM6" s="35">
        <f t="shared" si="12"/>
        <v>6.84</v>
      </c>
      <c r="DN6" s="35" t="str">
        <f t="shared" si="12"/>
        <v>-</v>
      </c>
      <c r="DO6" s="35" t="str">
        <f t="shared" si="12"/>
        <v>-</v>
      </c>
      <c r="DP6" s="35" t="str">
        <f t="shared" si="12"/>
        <v>-</v>
      </c>
      <c r="DQ6" s="35">
        <f t="shared" si="12"/>
        <v>26.36</v>
      </c>
      <c r="DR6" s="35">
        <f t="shared" si="12"/>
        <v>23.79</v>
      </c>
      <c r="DS6" s="34" t="str">
        <f>IF(DS7="","",IF(DS7="-","【-】","【"&amp;SUBSTITUTE(TEXT(DS7,"#,##0.00"),"-","△")&amp;"】"))</f>
        <v>【36.52】</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5">
        <f t="shared" si="13"/>
        <v>1.43</v>
      </c>
      <c r="EC6" s="35">
        <f t="shared" si="13"/>
        <v>1.22</v>
      </c>
      <c r="ED6" s="34" t="str">
        <f>IF(ED7="","",IF(ED7="-","【-】","【"&amp;SUBSTITUTE(TEXT(ED7,"#,##0.00"),"-","△")&amp;"】"))</f>
        <v>【5.72】</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0.09</v>
      </c>
      <c r="EN6" s="35">
        <f t="shared" si="14"/>
        <v>0.09</v>
      </c>
      <c r="EO6" s="34" t="str">
        <f>IF(EO7="","",IF(EO7="-","【-】","【"&amp;SUBSTITUTE(TEXT(EO7,"#,##0.00"),"-","△")&amp;"】"))</f>
        <v>【0.30】</v>
      </c>
    </row>
    <row r="7" spans="1:148" s="36" customFormat="1" x14ac:dyDescent="0.15">
      <c r="A7" s="28"/>
      <c r="B7" s="37">
        <v>2020</v>
      </c>
      <c r="C7" s="37">
        <v>62022</v>
      </c>
      <c r="D7" s="37">
        <v>46</v>
      </c>
      <c r="E7" s="37">
        <v>17</v>
      </c>
      <c r="F7" s="37">
        <v>1</v>
      </c>
      <c r="G7" s="37">
        <v>0</v>
      </c>
      <c r="H7" s="37" t="s">
        <v>96</v>
      </c>
      <c r="I7" s="37" t="s">
        <v>97</v>
      </c>
      <c r="J7" s="37" t="s">
        <v>98</v>
      </c>
      <c r="K7" s="37" t="s">
        <v>99</v>
      </c>
      <c r="L7" s="37" t="s">
        <v>100</v>
      </c>
      <c r="M7" s="37" t="s">
        <v>101</v>
      </c>
      <c r="N7" s="38" t="s">
        <v>102</v>
      </c>
      <c r="O7" s="38">
        <v>55.96</v>
      </c>
      <c r="P7" s="38">
        <v>65.13</v>
      </c>
      <c r="Q7" s="38">
        <v>85.09</v>
      </c>
      <c r="R7" s="38">
        <v>3377</v>
      </c>
      <c r="S7" s="38">
        <v>78965</v>
      </c>
      <c r="T7" s="38">
        <v>548.51</v>
      </c>
      <c r="U7" s="38">
        <v>143.96</v>
      </c>
      <c r="V7" s="38">
        <v>51093</v>
      </c>
      <c r="W7" s="38">
        <v>17.29</v>
      </c>
      <c r="X7" s="38">
        <v>2955.06</v>
      </c>
      <c r="Y7" s="38" t="s">
        <v>102</v>
      </c>
      <c r="Z7" s="38" t="s">
        <v>102</v>
      </c>
      <c r="AA7" s="38" t="s">
        <v>102</v>
      </c>
      <c r="AB7" s="38">
        <v>98.81</v>
      </c>
      <c r="AC7" s="38">
        <v>101.29</v>
      </c>
      <c r="AD7" s="38" t="s">
        <v>102</v>
      </c>
      <c r="AE7" s="38" t="s">
        <v>102</v>
      </c>
      <c r="AF7" s="38" t="s">
        <v>102</v>
      </c>
      <c r="AG7" s="38">
        <v>106.99</v>
      </c>
      <c r="AH7" s="38">
        <v>107.85</v>
      </c>
      <c r="AI7" s="38">
        <v>106.67</v>
      </c>
      <c r="AJ7" s="38" t="s">
        <v>102</v>
      </c>
      <c r="AK7" s="38" t="s">
        <v>102</v>
      </c>
      <c r="AL7" s="38" t="s">
        <v>102</v>
      </c>
      <c r="AM7" s="38">
        <v>3.2</v>
      </c>
      <c r="AN7" s="38">
        <v>0.75</v>
      </c>
      <c r="AO7" s="38" t="s">
        <v>102</v>
      </c>
      <c r="AP7" s="38" t="s">
        <v>102</v>
      </c>
      <c r="AQ7" s="38" t="s">
        <v>102</v>
      </c>
      <c r="AR7" s="38">
        <v>7.42</v>
      </c>
      <c r="AS7" s="38">
        <v>4.72</v>
      </c>
      <c r="AT7" s="38">
        <v>3.64</v>
      </c>
      <c r="AU7" s="38" t="s">
        <v>102</v>
      </c>
      <c r="AV7" s="38" t="s">
        <v>102</v>
      </c>
      <c r="AW7" s="38" t="s">
        <v>102</v>
      </c>
      <c r="AX7" s="38">
        <v>6.91</v>
      </c>
      <c r="AY7" s="38">
        <v>22.35</v>
      </c>
      <c r="AZ7" s="38" t="s">
        <v>102</v>
      </c>
      <c r="BA7" s="38" t="s">
        <v>102</v>
      </c>
      <c r="BB7" s="38" t="s">
        <v>102</v>
      </c>
      <c r="BC7" s="38">
        <v>68.180000000000007</v>
      </c>
      <c r="BD7" s="38">
        <v>67.930000000000007</v>
      </c>
      <c r="BE7" s="38">
        <v>67.52</v>
      </c>
      <c r="BF7" s="38" t="s">
        <v>102</v>
      </c>
      <c r="BG7" s="38" t="s">
        <v>102</v>
      </c>
      <c r="BH7" s="38" t="s">
        <v>102</v>
      </c>
      <c r="BI7" s="38">
        <v>1440.77</v>
      </c>
      <c r="BJ7" s="38">
        <v>1384.54</v>
      </c>
      <c r="BK7" s="38" t="s">
        <v>102</v>
      </c>
      <c r="BL7" s="38" t="s">
        <v>102</v>
      </c>
      <c r="BM7" s="38" t="s">
        <v>102</v>
      </c>
      <c r="BN7" s="38">
        <v>847.44</v>
      </c>
      <c r="BO7" s="38">
        <v>857.88</v>
      </c>
      <c r="BP7" s="38">
        <v>705.21</v>
      </c>
      <c r="BQ7" s="38" t="s">
        <v>102</v>
      </c>
      <c r="BR7" s="38" t="s">
        <v>102</v>
      </c>
      <c r="BS7" s="38" t="s">
        <v>102</v>
      </c>
      <c r="BT7" s="38">
        <v>96.01</v>
      </c>
      <c r="BU7" s="38">
        <v>94.5</v>
      </c>
      <c r="BV7" s="38" t="s">
        <v>102</v>
      </c>
      <c r="BW7" s="38" t="s">
        <v>102</v>
      </c>
      <c r="BX7" s="38" t="s">
        <v>102</v>
      </c>
      <c r="BY7" s="38">
        <v>94.69</v>
      </c>
      <c r="BZ7" s="38">
        <v>94.97</v>
      </c>
      <c r="CA7" s="38">
        <v>98.96</v>
      </c>
      <c r="CB7" s="38" t="s">
        <v>102</v>
      </c>
      <c r="CC7" s="38" t="s">
        <v>102</v>
      </c>
      <c r="CD7" s="38" t="s">
        <v>102</v>
      </c>
      <c r="CE7" s="38">
        <v>150.22999999999999</v>
      </c>
      <c r="CF7" s="38">
        <v>150.55000000000001</v>
      </c>
      <c r="CG7" s="38" t="s">
        <v>102</v>
      </c>
      <c r="CH7" s="38" t="s">
        <v>102</v>
      </c>
      <c r="CI7" s="38" t="s">
        <v>102</v>
      </c>
      <c r="CJ7" s="38">
        <v>159.78</v>
      </c>
      <c r="CK7" s="38">
        <v>159.49</v>
      </c>
      <c r="CL7" s="38">
        <v>134.52000000000001</v>
      </c>
      <c r="CM7" s="38" t="s">
        <v>102</v>
      </c>
      <c r="CN7" s="38" t="s">
        <v>102</v>
      </c>
      <c r="CO7" s="38" t="s">
        <v>102</v>
      </c>
      <c r="CP7" s="38">
        <v>63.96</v>
      </c>
      <c r="CQ7" s="38">
        <v>65.52</v>
      </c>
      <c r="CR7" s="38" t="s">
        <v>102</v>
      </c>
      <c r="CS7" s="38" t="s">
        <v>102</v>
      </c>
      <c r="CT7" s="38" t="s">
        <v>102</v>
      </c>
      <c r="CU7" s="38">
        <v>68.31</v>
      </c>
      <c r="CV7" s="38">
        <v>65.28</v>
      </c>
      <c r="CW7" s="38">
        <v>59.57</v>
      </c>
      <c r="CX7" s="38" t="s">
        <v>102</v>
      </c>
      <c r="CY7" s="38" t="s">
        <v>102</v>
      </c>
      <c r="CZ7" s="38" t="s">
        <v>102</v>
      </c>
      <c r="DA7" s="38">
        <v>88.22</v>
      </c>
      <c r="DB7" s="38">
        <v>88.27</v>
      </c>
      <c r="DC7" s="38" t="s">
        <v>102</v>
      </c>
      <c r="DD7" s="38" t="s">
        <v>102</v>
      </c>
      <c r="DE7" s="38" t="s">
        <v>102</v>
      </c>
      <c r="DF7" s="38">
        <v>92.62</v>
      </c>
      <c r="DG7" s="38">
        <v>92.72</v>
      </c>
      <c r="DH7" s="38">
        <v>95.57</v>
      </c>
      <c r="DI7" s="38" t="s">
        <v>102</v>
      </c>
      <c r="DJ7" s="38" t="s">
        <v>102</v>
      </c>
      <c r="DK7" s="38" t="s">
        <v>102</v>
      </c>
      <c r="DL7" s="38">
        <v>3.38</v>
      </c>
      <c r="DM7" s="38">
        <v>6.84</v>
      </c>
      <c r="DN7" s="38" t="s">
        <v>102</v>
      </c>
      <c r="DO7" s="38" t="s">
        <v>102</v>
      </c>
      <c r="DP7" s="38" t="s">
        <v>102</v>
      </c>
      <c r="DQ7" s="38">
        <v>26.36</v>
      </c>
      <c r="DR7" s="38">
        <v>23.79</v>
      </c>
      <c r="DS7" s="38">
        <v>36.520000000000003</v>
      </c>
      <c r="DT7" s="38" t="s">
        <v>102</v>
      </c>
      <c r="DU7" s="38" t="s">
        <v>102</v>
      </c>
      <c r="DV7" s="38" t="s">
        <v>102</v>
      </c>
      <c r="DW7" s="38">
        <v>0</v>
      </c>
      <c r="DX7" s="38">
        <v>0</v>
      </c>
      <c r="DY7" s="38" t="s">
        <v>102</v>
      </c>
      <c r="DZ7" s="38" t="s">
        <v>102</v>
      </c>
      <c r="EA7" s="38" t="s">
        <v>102</v>
      </c>
      <c r="EB7" s="38">
        <v>1.43</v>
      </c>
      <c r="EC7" s="38">
        <v>1.22</v>
      </c>
      <c r="ED7" s="38">
        <v>5.72</v>
      </c>
      <c r="EE7" s="38" t="s">
        <v>102</v>
      </c>
      <c r="EF7" s="38" t="s">
        <v>102</v>
      </c>
      <c r="EG7" s="38" t="s">
        <v>102</v>
      </c>
      <c r="EH7" s="38">
        <v>0</v>
      </c>
      <c r="EI7" s="38">
        <v>0</v>
      </c>
      <c r="EJ7" s="38" t="s">
        <v>102</v>
      </c>
      <c r="EK7" s="38" t="s">
        <v>102</v>
      </c>
      <c r="EL7" s="38" t="s">
        <v>102</v>
      </c>
      <c r="EM7" s="38">
        <v>0.09</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安孫子 美穂</cp:lastModifiedBy>
  <cp:lastPrinted>2022-01-18T04:18:57Z</cp:lastPrinted>
  <dcterms:created xsi:type="dcterms:W3CDTF">2021-12-03T07:07:45Z</dcterms:created>
  <dcterms:modified xsi:type="dcterms:W3CDTF">2022-01-18T04:30:33Z</dcterms:modified>
  <cp:category/>
</cp:coreProperties>
</file>