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6"/>
  <workbookPr/>
  <mc:AlternateContent xmlns:mc="http://schemas.openxmlformats.org/markup-compatibility/2006">
    <mc:Choice Requires="x15">
      <x15ac:absPath xmlns:x15ac="http://schemas.microsoft.com/office/spreadsheetml/2010/11/ac" url="\\10.13.151.226\share\共有フォルダ\1.総務係\⑤経営企画係\○経営比較分析表\下水道\R3年度（R2決算数値）\【経営比較分析表】2020_062031_46_1718\【経営比較分析表】2020_062031_46_1718\"/>
    </mc:Choice>
  </mc:AlternateContent>
  <xr:revisionPtr revIDLastSave="0" documentId="13_ncr:1_{569B47A0-E1BF-4574-A1A1-B2C62C90AC38}" xr6:coauthVersionLast="36" xr6:coauthVersionMax="36" xr10:uidLastSave="{00000000-0000-0000-0000-000000000000}"/>
  <workbookProtection workbookAlgorithmName="SHA-512" workbookHashValue="VlNb7zJLf3XdHbLuXPwMsg9sPL6V7IzPyxXm1vG9inbnfFSkSu0ey9OdF++9qN8+vqMWGuk26e1Yhju5wJE3MQ==" workbookSaltValue="ER8jpMADm9T2q4yqpIH9dg==" workbookSpinCount="100000" lockStructure="1"/>
  <bookViews>
    <workbookView xWindow="0" yWindow="0" windowWidth="20490" windowHeight="745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AT10" i="4" s="1"/>
  <c r="V6" i="5"/>
  <c r="AL10" i="4" s="1"/>
  <c r="U6" i="5"/>
  <c r="T6" i="5"/>
  <c r="S6" i="5"/>
  <c r="AL8" i="4" s="1"/>
  <c r="R6" i="5"/>
  <c r="Q6" i="5"/>
  <c r="P6" i="5"/>
  <c r="O6" i="5"/>
  <c r="I10" i="4" s="1"/>
  <c r="N6" i="5"/>
  <c r="M6" i="5"/>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D10" i="4"/>
  <c r="W10" i="4"/>
  <c r="P10" i="4"/>
  <c r="B10" i="4"/>
  <c r="BB8" i="4"/>
  <c r="AT8" i="4"/>
  <c r="AD8" i="4"/>
  <c r="W8" i="4"/>
  <c r="B8" i="4"/>
  <c r="B6" i="4"/>
</calcChain>
</file>

<file path=xl/sharedStrings.xml><?xml version="1.0" encoding="utf-8"?>
<sst xmlns="http://schemas.openxmlformats.org/spreadsheetml/2006/main" count="231" uniqueCount="116">
  <si>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</si>
  <si>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</si>
  <si>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</si>
  <si>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</si>
  <si>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</si>
  <si>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</si>
  <si>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</si>
  <si>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</si>
  <si>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</si>
  <si>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</si>
  <si>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</si>
  <si>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</si>
  <si>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</si>
  <si>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</si>
  <si>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</si>
  <si>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</si>
  <si>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</si>
  <si>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</si>
  <si>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</si>
  <si>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</si>
  <si>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</si>
  <si>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</si>
  <si>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</si>
  <si>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</si>
  <si>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</si>
  <si>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</si>
  <si>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</si>
  <si>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</si>
  <si>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</si>
  <si>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</si>
  <si>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</si>
  <si>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</si>
  <si>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</si>
  <si>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</si>
  <si>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</si>
  <si>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</si>
  <si>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</si>
  <si>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</si>
  <si>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</si>
  <si>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</si>
  <si>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</si>
  <si>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</si>
  <si>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</si>
  <si>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</si>
  <si>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</si>
  <si>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</si>
  <si>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</si>
  <si>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</si>
  <si>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</si>
  <si>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</si>
  <si>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</si>
  <si>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</si>
  <si>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</si>
  <si>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</si>
  <si>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</si>
  <si>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</si>
  <si>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</si>
  <si>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</si>
  <si>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</si>
  <si>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</si>
  <si>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</si>
  <si>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</si>
  <si>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</si>
  <si>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</si>
  <si>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</si>
  <si>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</si>
  <si>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</si>
  <si>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</si>
  <si>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</si>
  <si>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</si>
  <si>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</si>
  <si>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</si>
  <si>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</si>
  <si>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</si>
  <si>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</si>
  <si>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</si>
  <si>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</si>
  <si>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</si>
  <si>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</si>
  <si>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</si>
  <si>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</si>
  <si>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</si>
  <si>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</si>
  <si>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</si>
  <si>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</si>
  <si>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</si>
  <si>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</si>
  <si>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</si>
  <si>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</si>
  <si>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</si>
  <si>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</si>
  <si>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</si>
  <si>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</si>
  <si>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</si>
  <si>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</si>
  <si>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</si>
  <si>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鶴岡市</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</si>
  <si>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</si>
  <si>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</si>
  <si>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</si>
  <si>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</si>
  <si>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</si>
  <si>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</si>
  <si>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</si>
  <si>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</si>
  <si>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</si>
  <si>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</si>
  <si>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</si>
  <si>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</si>
  <si>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</si>
  <si>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</si>
  <si>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</si>
  <si>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</si>
  <si>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①減価償却累計額が他の類似団体よりも小さいことから、有形固定資産原価償却率は類似団体平均値よりも低い数値となっています。
　②令和2年度時点で法定耐用年数を超える管渠はありませんが、将来的には耐用年数に達することから、改築・更新時期を迎える管渠が増加することが考えられます。そのため、設備の回復・予防保全のための修繕や事業費の平準化を図り、計画的かつ効率的な維持修繕・改築更新に取り組んでいく必要があります。
　③令和2年度は改善を実施した管渠は無く、有形固定資産減価償却率と合わせて見ても緊急な改築等の必要性は低いと言えます。</t>
    <phoneticPr fontId="4"/>
  </si>
  <si>
    <t>　下水道事業の収入において、一般会計からの基準外繰入金によって下水道事業全体で収支のバランスを取っている現状ですが、原則として使用料収入のみで汚水処理にかかる経費を賄わなければならないため、一般会計からの繰入を減らす努力が必要となります。
　また、今後の施設の維持管理にかかる経費や改築費用の増加、人口減少による使用料収入の減少等が見込まれることを踏まえると、下水道事業サービスを持続的に提供していくには、安定した経営の実現が不可欠となります。そのためには、平成27年度に策定した「鶴岡市汚水処理施設整備構想」により整備を進め、併せてアセットマネジメントに取り組み、また、使用料の適正化、長寿命化計画による施設の改築を行っていく必要があります。</t>
    <rPh sb="124" eb="126">
      <t>コンゴ</t>
    </rPh>
    <phoneticPr fontId="4"/>
  </si>
  <si>
    <t>　①経常収支比率は、類似団体平均値よりも高くなっており100％を上回っています。使用料収入や一般会計からの繰入金等により維持管理費や企業債にかかる支払利息等の経費を賄えている状況となっています。
　②累積欠損金比率は、令和2年度も収益よりも費用が大きく欠損が発生している状況ですが、比率は前年度より改善しました。
　③流動比率は、平成初期に借り入れた企業債の償還額が大きいため100％を下回っていますが、前年度より改善しました。。
　④企業債の償還額が借入額よりも上回っているため、前年度を下回りました。
　⑤経費回収率は100％を下回っており、汚水処理にかかる費用を使用料収入で賄えていない状況です。
　⑥汚水処理原価は、汚水処理費が増加したため、前年度と比較して悪化しました。
　⑦施設利用率は前年度を上回りましたが、まだ施設が過大で実際の処理量に見合っていない状況となっています。
　⑧水洗化率は、集落排水施設が整備されて相当年数が経過しているため高い数値となっています。</t>
    <rPh sb="2" eb="4">
      <t>ケイジョウ</t>
    </rPh>
    <rPh sb="100" eb="102">
      <t>ルイセキ</t>
    </rPh>
    <rPh sb="102" eb="105">
      <t>ケッソンキン</t>
    </rPh>
    <rPh sb="105" eb="107">
      <t>ヒリツ</t>
    </rPh>
    <rPh sb="141" eb="143">
      <t>ヒリツ</t>
    </rPh>
    <rPh sb="149" eb="151">
      <t>カイゼン</t>
    </rPh>
    <rPh sb="159" eb="163">
      <t>リュウドウヒリツ</t>
    </rPh>
    <rPh sb="207" eb="209">
      <t>カイゼン</t>
    </rPh>
    <rPh sb="245" eb="247">
      <t>シタマワ</t>
    </rPh>
    <rPh sb="304" eb="308">
      <t>オスイショリ</t>
    </rPh>
    <rPh sb="308" eb="310">
      <t>ゲンカ</t>
    </rPh>
    <rPh sb="325" eb="328">
      <t>ゼンネンド</t>
    </rPh>
    <rPh sb="329" eb="331">
      <t>ヒカク</t>
    </rPh>
    <rPh sb="333" eb="335">
      <t>アッカ</t>
    </rPh>
    <rPh sb="343" eb="345">
      <t>シセツ</t>
    </rPh>
    <rPh sb="345" eb="348">
      <t>リヨウリツ</t>
    </rPh>
    <rPh sb="353" eb="355">
      <t>ウワマワ</t>
    </rPh>
    <rPh sb="396" eb="400">
      <t>スイセンカリツ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</si>
</sst>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0.72</c:v>
                </c:pt>
                <c:pt idx="1">
                  <c:v>23.13</c:v>
                </c:pt>
                <c:pt idx="2">
                  <c:v>0.21</c:v>
                </c:pt>
                <c:pt idx="3">
                  <c:v>0.21</c:v>
                </c:pt>
                <c:pt idx="4" formatCode="#,##0.00;&quot;△&quot;#,##0.00">
                  <c:v>0</c:v>
                </c:pt>
              </c:numCache>
            </c:numRef>
          </c:val>
          <c:extLst>
            <c:ext xmlns:c16="http://schemas.microsoft.com/office/drawing/2014/chart" uri="{C3380CC4-5D6E-409C-BE32-E72D297353CC}">
              <c16:uniqueId val="{00000000-AE04-4AE9-879B-6F97DD274461}"/>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0.44</c:v>
                </c:pt>
                <c:pt idx="2">
                  <c:v>0.04</c:v>
                </c:pt>
                <c:pt idx="3">
                  <c:v>0.02</c:v>
                </c:pt>
                <c:pt idx="4">
                  <c:v>0.02</c:v>
                </c:pt>
              </c:numCache>
            </c:numRef>
          </c:val>
          <c:smooth val="0"/>
          <c:extLst>
            <c:ext xmlns:c16="http://schemas.microsoft.com/office/drawing/2014/chart" uri="{C3380CC4-5D6E-409C-BE32-E72D297353CC}">
              <c16:uniqueId val="{00000001-AE04-4AE9-879B-6F97DD274461}"/>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53.93</c:v>
                </c:pt>
                <c:pt idx="1">
                  <c:v>53.87</c:v>
                </c:pt>
                <c:pt idx="2">
                  <c:v>58.12</c:v>
                </c:pt>
                <c:pt idx="3">
                  <c:v>57</c:v>
                </c:pt>
                <c:pt idx="4">
                  <c:v>59.1</c:v>
                </c:pt>
              </c:numCache>
            </c:numRef>
          </c:val>
          <c:extLst>
            <c:ext xmlns:c16="http://schemas.microsoft.com/office/drawing/2014/chart" uri="{C3380CC4-5D6E-409C-BE32-E72D297353CC}">
              <c16:uniqueId val="{00000000-D604-47A8-8238-E7A14ABD68AC}"/>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56</c:v>
                </c:pt>
                <c:pt idx="1">
                  <c:v>56.01</c:v>
                </c:pt>
                <c:pt idx="2">
                  <c:v>56.72</c:v>
                </c:pt>
                <c:pt idx="3">
                  <c:v>54.06</c:v>
                </c:pt>
                <c:pt idx="4">
                  <c:v>55.26</c:v>
                </c:pt>
              </c:numCache>
            </c:numRef>
          </c:val>
          <c:smooth val="0"/>
          <c:extLst>
            <c:ext xmlns:c16="http://schemas.microsoft.com/office/drawing/2014/chart" uri="{C3380CC4-5D6E-409C-BE32-E72D297353CC}">
              <c16:uniqueId val="{00000001-D604-47A8-8238-E7A14ABD68AC}"/>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94.6</c:v>
                </c:pt>
                <c:pt idx="1">
                  <c:v>94.94</c:v>
                </c:pt>
                <c:pt idx="2">
                  <c:v>95.27</c:v>
                </c:pt>
                <c:pt idx="3">
                  <c:v>95.66</c:v>
                </c:pt>
                <c:pt idx="4">
                  <c:v>95.8</c:v>
                </c:pt>
              </c:numCache>
            </c:numRef>
          </c:val>
          <c:extLst>
            <c:ext xmlns:c16="http://schemas.microsoft.com/office/drawing/2014/chart" uri="{C3380CC4-5D6E-409C-BE32-E72D297353CC}">
              <c16:uniqueId val="{00000000-B5D6-42D3-84AB-07850A6FE715}"/>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89.51</c:v>
                </c:pt>
                <c:pt idx="1">
                  <c:v>89.77</c:v>
                </c:pt>
                <c:pt idx="2">
                  <c:v>90.04</c:v>
                </c:pt>
                <c:pt idx="3">
                  <c:v>90.11</c:v>
                </c:pt>
                <c:pt idx="4">
                  <c:v>90.52</c:v>
                </c:pt>
              </c:numCache>
            </c:numRef>
          </c:val>
          <c:smooth val="0"/>
          <c:extLst>
            <c:ext xmlns:c16="http://schemas.microsoft.com/office/drawing/2014/chart" uri="{C3380CC4-5D6E-409C-BE32-E72D297353CC}">
              <c16:uniqueId val="{00000001-B5D6-42D3-84AB-07850A6FE715}"/>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92.32</c:v>
                </c:pt>
                <c:pt idx="1">
                  <c:v>89.8</c:v>
                </c:pt>
                <c:pt idx="2">
                  <c:v>102.72</c:v>
                </c:pt>
                <c:pt idx="3">
                  <c:v>101.26</c:v>
                </c:pt>
                <c:pt idx="4">
                  <c:v>103.31</c:v>
                </c:pt>
              </c:numCache>
            </c:numRef>
          </c:val>
          <c:extLst>
            <c:ext xmlns:c16="http://schemas.microsoft.com/office/drawing/2014/chart" uri="{C3380CC4-5D6E-409C-BE32-E72D297353CC}">
              <c16:uniqueId val="{00000000-BEA4-450C-9FC5-D9B0E3475447}"/>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97.34</c:v>
                </c:pt>
                <c:pt idx="1">
                  <c:v>100.99</c:v>
                </c:pt>
                <c:pt idx="2">
                  <c:v>101.27</c:v>
                </c:pt>
                <c:pt idx="3">
                  <c:v>101.91</c:v>
                </c:pt>
                <c:pt idx="4">
                  <c:v>103.09</c:v>
                </c:pt>
              </c:numCache>
            </c:numRef>
          </c:val>
          <c:smooth val="0"/>
          <c:extLst>
            <c:ext xmlns:c16="http://schemas.microsoft.com/office/drawing/2014/chart" uri="{C3380CC4-5D6E-409C-BE32-E72D297353CC}">
              <c16:uniqueId val="{00000001-BEA4-450C-9FC5-D9B0E3475447}"/>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7.04</c:v>
                </c:pt>
                <c:pt idx="1">
                  <c:v>10.46</c:v>
                </c:pt>
                <c:pt idx="2">
                  <c:v>13.31</c:v>
                </c:pt>
                <c:pt idx="3">
                  <c:v>16.3</c:v>
                </c:pt>
                <c:pt idx="4">
                  <c:v>19.22</c:v>
                </c:pt>
              </c:numCache>
            </c:numRef>
          </c:val>
          <c:extLst>
            <c:ext xmlns:c16="http://schemas.microsoft.com/office/drawing/2014/chart" uri="{C3380CC4-5D6E-409C-BE32-E72D297353CC}">
              <c16:uniqueId val="{00000000-E97A-40DD-BD9C-E15C3D9F6FCB}"/>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21.33</c:v>
                </c:pt>
                <c:pt idx="1">
                  <c:v>22.69</c:v>
                </c:pt>
                <c:pt idx="2">
                  <c:v>24.32</c:v>
                </c:pt>
                <c:pt idx="3">
                  <c:v>28.19</c:v>
                </c:pt>
                <c:pt idx="4">
                  <c:v>24.8</c:v>
                </c:pt>
              </c:numCache>
            </c:numRef>
          </c:val>
          <c:smooth val="0"/>
          <c:extLst>
            <c:ext xmlns:c16="http://schemas.microsoft.com/office/drawing/2014/chart" uri="{C3380CC4-5D6E-409C-BE32-E72D297353CC}">
              <c16:uniqueId val="{00000001-E97A-40DD-BD9C-E15C3D9F6FCB}"/>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A55-479A-ABC8-09D2C2E12CB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2A55-479A-ABC8-09D2C2E12CB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27.87</c:v>
                </c:pt>
                <c:pt idx="1">
                  <c:v>68.66</c:v>
                </c:pt>
                <c:pt idx="2">
                  <c:v>59.34</c:v>
                </c:pt>
                <c:pt idx="3">
                  <c:v>55.46</c:v>
                </c:pt>
                <c:pt idx="4">
                  <c:v>41.89</c:v>
                </c:pt>
              </c:numCache>
            </c:numRef>
          </c:val>
          <c:extLst>
            <c:ext xmlns:c16="http://schemas.microsoft.com/office/drawing/2014/chart" uri="{C3380CC4-5D6E-409C-BE32-E72D297353CC}">
              <c16:uniqueId val="{00000000-3E56-4F06-8640-57A0E19AC948}"/>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148.37</c:v>
                </c:pt>
                <c:pt idx="1">
                  <c:v>149.02000000000001</c:v>
                </c:pt>
                <c:pt idx="2">
                  <c:v>137.09</c:v>
                </c:pt>
                <c:pt idx="3">
                  <c:v>127.98</c:v>
                </c:pt>
                <c:pt idx="4">
                  <c:v>101.24</c:v>
                </c:pt>
              </c:numCache>
            </c:numRef>
          </c:val>
          <c:smooth val="0"/>
          <c:extLst>
            <c:ext xmlns:c16="http://schemas.microsoft.com/office/drawing/2014/chart" uri="{C3380CC4-5D6E-409C-BE32-E72D297353CC}">
              <c16:uniqueId val="{00000001-3E56-4F06-8640-57A0E19AC948}"/>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43.01</c:v>
                </c:pt>
                <c:pt idx="1">
                  <c:v>50.98</c:v>
                </c:pt>
                <c:pt idx="2">
                  <c:v>51.81</c:v>
                </c:pt>
                <c:pt idx="3">
                  <c:v>56.75</c:v>
                </c:pt>
                <c:pt idx="4">
                  <c:v>61.28</c:v>
                </c:pt>
              </c:numCache>
            </c:numRef>
          </c:val>
          <c:extLst>
            <c:ext xmlns:c16="http://schemas.microsoft.com/office/drawing/2014/chart" uri="{C3380CC4-5D6E-409C-BE32-E72D297353CC}">
              <c16:uniqueId val="{00000000-7843-4EBA-B127-C1E86FF6F9A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40.78</c:v>
                </c:pt>
                <c:pt idx="1">
                  <c:v>38.119999999999997</c:v>
                </c:pt>
                <c:pt idx="2">
                  <c:v>43.5</c:v>
                </c:pt>
                <c:pt idx="3">
                  <c:v>44.14</c:v>
                </c:pt>
                <c:pt idx="4">
                  <c:v>37.24</c:v>
                </c:pt>
              </c:numCache>
            </c:numRef>
          </c:val>
          <c:smooth val="0"/>
          <c:extLst>
            <c:ext xmlns:c16="http://schemas.microsoft.com/office/drawing/2014/chart" uri="{C3380CC4-5D6E-409C-BE32-E72D297353CC}">
              <c16:uniqueId val="{00000001-7843-4EBA-B127-C1E86FF6F9A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2075.56</c:v>
                </c:pt>
                <c:pt idx="1">
                  <c:v>2216.67</c:v>
                </c:pt>
                <c:pt idx="2">
                  <c:v>2150.2600000000002</c:v>
                </c:pt>
                <c:pt idx="3">
                  <c:v>2024.12</c:v>
                </c:pt>
                <c:pt idx="4">
                  <c:v>1847.25</c:v>
                </c:pt>
              </c:numCache>
            </c:numRef>
          </c:val>
          <c:extLst>
            <c:ext xmlns:c16="http://schemas.microsoft.com/office/drawing/2014/chart" uri="{C3380CC4-5D6E-409C-BE32-E72D297353CC}">
              <c16:uniqueId val="{00000000-8268-4253-81FE-843B6077F50A}"/>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685.34</c:v>
                </c:pt>
                <c:pt idx="1">
                  <c:v>684.74</c:v>
                </c:pt>
                <c:pt idx="2">
                  <c:v>654.91999999999996</c:v>
                </c:pt>
                <c:pt idx="3">
                  <c:v>654.71</c:v>
                </c:pt>
                <c:pt idx="4">
                  <c:v>783.8</c:v>
                </c:pt>
              </c:numCache>
            </c:numRef>
          </c:val>
          <c:smooth val="0"/>
          <c:extLst>
            <c:ext xmlns:c16="http://schemas.microsoft.com/office/drawing/2014/chart" uri="{C3380CC4-5D6E-409C-BE32-E72D297353CC}">
              <c16:uniqueId val="{00000001-8268-4253-81FE-843B6077F50A}"/>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107.18</c:v>
                </c:pt>
                <c:pt idx="1">
                  <c:v>99.58</c:v>
                </c:pt>
                <c:pt idx="2">
                  <c:v>99.5</c:v>
                </c:pt>
                <c:pt idx="3">
                  <c:v>100</c:v>
                </c:pt>
                <c:pt idx="4">
                  <c:v>98.96</c:v>
                </c:pt>
              </c:numCache>
            </c:numRef>
          </c:val>
          <c:extLst>
            <c:ext xmlns:c16="http://schemas.microsoft.com/office/drawing/2014/chart" uri="{C3380CC4-5D6E-409C-BE32-E72D297353CC}">
              <c16:uniqueId val="{00000000-5D58-43BD-9CC3-53CD4AE6C8B6}"/>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59.83</c:v>
                </c:pt>
                <c:pt idx="1">
                  <c:v>65.33</c:v>
                </c:pt>
                <c:pt idx="2">
                  <c:v>65.39</c:v>
                </c:pt>
                <c:pt idx="3">
                  <c:v>65.37</c:v>
                </c:pt>
                <c:pt idx="4">
                  <c:v>68.11</c:v>
                </c:pt>
              </c:numCache>
            </c:numRef>
          </c:val>
          <c:smooth val="0"/>
          <c:extLst>
            <c:ext xmlns:c16="http://schemas.microsoft.com/office/drawing/2014/chart" uri="{C3380CC4-5D6E-409C-BE32-E72D297353CC}">
              <c16:uniqueId val="{00000001-5D58-43BD-9CC3-53CD4AE6C8B6}"/>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180.64</c:v>
                </c:pt>
                <c:pt idx="1">
                  <c:v>195.09</c:v>
                </c:pt>
                <c:pt idx="2">
                  <c:v>196.24</c:v>
                </c:pt>
                <c:pt idx="3">
                  <c:v>194.47</c:v>
                </c:pt>
                <c:pt idx="4">
                  <c:v>196.18</c:v>
                </c:pt>
              </c:numCache>
            </c:numRef>
          </c:val>
          <c:extLst>
            <c:ext xmlns:c16="http://schemas.microsoft.com/office/drawing/2014/chart" uri="{C3380CC4-5D6E-409C-BE32-E72D297353CC}">
              <c16:uniqueId val="{00000000-FCF9-4023-B3EA-9461E4CF5F9B}"/>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246.66</c:v>
                </c:pt>
                <c:pt idx="1">
                  <c:v>227.43</c:v>
                </c:pt>
                <c:pt idx="2">
                  <c:v>230.88</c:v>
                </c:pt>
                <c:pt idx="3">
                  <c:v>228.99</c:v>
                </c:pt>
                <c:pt idx="4">
                  <c:v>222.41</c:v>
                </c:pt>
              </c:numCache>
            </c:numRef>
          </c:val>
          <c:smooth val="0"/>
          <c:extLst>
            <c:ext xmlns:c16="http://schemas.microsoft.com/office/drawing/2014/chart" uri="{C3380CC4-5D6E-409C-BE32-E72D297353CC}">
              <c16:uniqueId val="{00000001-FCF9-4023-B3EA-9461E4CF5F9B}"/>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【121.19】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【22.21】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鶴岡市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F1</v>
      </c>
      <c r="X8" s="72"/>
      <c r="Y8" s="72"/>
      <c r="Z8" s="72"/>
      <c r="AA8" s="72"/>
      <c r="AB8" s="72"/>
      <c r="AC8" s="72"/>
      <c r="AD8" s="73" t="str">
        <f>データ!$M$6</f>
        <v>非設置</v>
      </c>
      <c r="AE8" s="73"/>
      <c r="AF8" s="73"/>
      <c r="AG8" s="73"/>
      <c r="AH8" s="73"/>
      <c r="AI8" s="73"/>
      <c r="AJ8" s="73"/>
      <c r="AK8" s="3"/>
      <c r="AL8" s="69">
        <f>データ!S6</f>
        <v>124003</v>
      </c>
      <c r="AM8" s="69"/>
      <c r="AN8" s="69"/>
      <c r="AO8" s="69"/>
      <c r="AP8" s="69"/>
      <c r="AQ8" s="69"/>
      <c r="AR8" s="69"/>
      <c r="AS8" s="69"/>
      <c r="AT8" s="68">
        <f>データ!T6</f>
        <v>1311.53</v>
      </c>
      <c r="AU8" s="68"/>
      <c r="AV8" s="68"/>
      <c r="AW8" s="68"/>
      <c r="AX8" s="68"/>
      <c r="AY8" s="68"/>
      <c r="AZ8" s="68"/>
      <c r="BA8" s="68"/>
      <c r="BB8" s="68">
        <f>データ!U6</f>
        <v>94.55</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71.53</v>
      </c>
      <c r="J10" s="68"/>
      <c r="K10" s="68"/>
      <c r="L10" s="68"/>
      <c r="M10" s="68"/>
      <c r="N10" s="68"/>
      <c r="O10" s="68"/>
      <c r="P10" s="68">
        <f>データ!P6</f>
        <v>12.64</v>
      </c>
      <c r="Q10" s="68"/>
      <c r="R10" s="68"/>
      <c r="S10" s="68"/>
      <c r="T10" s="68"/>
      <c r="U10" s="68"/>
      <c r="V10" s="68"/>
      <c r="W10" s="68">
        <f>データ!Q6</f>
        <v>81.540000000000006</v>
      </c>
      <c r="X10" s="68"/>
      <c r="Y10" s="68"/>
      <c r="Z10" s="68"/>
      <c r="AA10" s="68"/>
      <c r="AB10" s="68"/>
      <c r="AC10" s="68"/>
      <c r="AD10" s="69">
        <f>データ!R6</f>
        <v>3883</v>
      </c>
      <c r="AE10" s="69"/>
      <c r="AF10" s="69"/>
      <c r="AG10" s="69"/>
      <c r="AH10" s="69"/>
      <c r="AI10" s="69"/>
      <c r="AJ10" s="69"/>
      <c r="AK10" s="2"/>
      <c r="AL10" s="69">
        <f>データ!V6</f>
        <v>15569</v>
      </c>
      <c r="AM10" s="69"/>
      <c r="AN10" s="69"/>
      <c r="AO10" s="69"/>
      <c r="AP10" s="69"/>
      <c r="AQ10" s="69"/>
      <c r="AR10" s="69"/>
      <c r="AS10" s="69"/>
      <c r="AT10" s="68">
        <f>データ!W6</f>
        <v>12.95</v>
      </c>
      <c r="AU10" s="68"/>
      <c r="AV10" s="68"/>
      <c r="AW10" s="68"/>
      <c r="AX10" s="68"/>
      <c r="AY10" s="68"/>
      <c r="AZ10" s="68"/>
      <c r="BA10" s="68"/>
      <c r="BB10" s="68">
        <f>データ!X6</f>
        <v>1202.24</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115</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113</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114</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【104.99】</v>
      </c>
      <c r="F85" s="26" t="str">
        <f>データ!AT6</f>
        <v>【121.19】</v>
      </c>
      <c r="G85" s="26" t="str">
        <f>データ!BE6</f>
        <v>【32.80】</v>
      </c>
      <c r="H85" s="26" t="str">
        <f>データ!BP6</f>
        <v>【832.52】</v>
      </c>
      <c r="I85" s="26" t="str">
        <f>データ!CA6</f>
        <v>【60.94】</v>
      </c>
      <c r="J85" s="26" t="str">
        <f>データ!CL6</f>
        <v>【253.04】</v>
      </c>
      <c r="K85" s="26" t="str">
        <f>データ!CW6</f>
        <v>【54.84】</v>
      </c>
      <c r="L85" s="26" t="str">
        <f>データ!DH6</f>
        <v>【86.60】</v>
      </c>
      <c r="M85" s="26" t="str">
        <f>データ!DS6</f>
        <v>【22.21】</v>
      </c>
      <c r="N85" s="26" t="str">
        <f>データ!ED6</f>
        <v>【0.00】</v>
      </c>
      <c r="O85" s="26" t="str">
        <f>データ!EO6</f>
        <v>【0.16】</v>
      </c>
    </row>
  </sheetData>
  <sheetProtection algorithmName="SHA-512" hashValue="TEiawZAxq6aTml/S7SbvHYywEPR5ZcjzTj/jNTGFpMBBLbxC3DgJLKhd++As5WFTGa8bDp+ymdX3MrmTTR6S4w==" saltValue="hUJJw+XCevM9mwG8Vfu7a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62031</v>
      </c>
      <c r="D6" s="33">
        <f t="shared" si="3"/>
        <v>46</v>
      </c>
      <c r="E6" s="33">
        <f t="shared" si="3"/>
        <v>17</v>
      </c>
      <c r="F6" s="33">
        <f t="shared" si="3"/>
        <v>5</v>
      </c>
      <c r="G6" s="33">
        <f t="shared" si="3"/>
        <v>0</v>
      </c>
      <c r="H6" s="33" t="str">
        <f t="shared" si="3"/>
        <v>山形県　鶴岡市</v>
      </c>
      <c r="I6" s="33" t="str">
        <f t="shared" si="3"/>
        <v>法適用</v>
      </c>
      <c r="J6" s="33" t="str">
        <f t="shared" si="3"/>
        <v>下水道事業</v>
      </c>
      <c r="K6" s="33" t="str">
        <f t="shared" si="3"/>
        <v>農業集落排水</v>
      </c>
      <c r="L6" s="33" t="str">
        <f t="shared" si="3"/>
        <v>F1</v>
      </c>
      <c r="M6" s="33" t="str">
        <f t="shared" si="3"/>
        <v>非設置</v>
      </c>
      <c r="N6" s="34" t="str">
        <f t="shared" si="3"/>
        <v>-</v>
      </c>
      <c r="O6" s="34">
        <f t="shared" si="3"/>
        <v>71.53</v>
      </c>
      <c r="P6" s="34">
        <f t="shared" si="3"/>
        <v>12.64</v>
      </c>
      <c r="Q6" s="34">
        <f t="shared" si="3"/>
        <v>81.540000000000006</v>
      </c>
      <c r="R6" s="34">
        <f t="shared" si="3"/>
        <v>3883</v>
      </c>
      <c r="S6" s="34">
        <f t="shared" si="3"/>
        <v>124003</v>
      </c>
      <c r="T6" s="34">
        <f t="shared" si="3"/>
        <v>1311.53</v>
      </c>
      <c r="U6" s="34">
        <f t="shared" si="3"/>
        <v>94.55</v>
      </c>
      <c r="V6" s="34">
        <f t="shared" si="3"/>
        <v>15569</v>
      </c>
      <c r="W6" s="34">
        <f t="shared" si="3"/>
        <v>12.95</v>
      </c>
      <c r="X6" s="34">
        <f t="shared" si="3"/>
        <v>1202.24</v>
      </c>
      <c r="Y6" s="35">
        <f>IF(Y7="",NA(),Y7)</f>
        <v>92.32</v>
      </c>
      <c r="Z6" s="35">
        <f t="shared" ref="Z6:AH6" si="4">IF(Z7="",NA(),Z7)</f>
        <v>89.8</v>
      </c>
      <c r="AA6" s="35">
        <f t="shared" si="4"/>
        <v>102.72</v>
      </c>
      <c r="AB6" s="35">
        <f t="shared" si="4"/>
        <v>101.26</v>
      </c>
      <c r="AC6" s="35">
        <f t="shared" si="4"/>
        <v>103.31</v>
      </c>
      <c r="AD6" s="35">
        <f t="shared" si="4"/>
        <v>97.34</v>
      </c>
      <c r="AE6" s="35">
        <f t="shared" si="4"/>
        <v>100.99</v>
      </c>
      <c r="AF6" s="35">
        <f t="shared" si="4"/>
        <v>101.27</v>
      </c>
      <c r="AG6" s="35">
        <f t="shared" si="4"/>
        <v>101.91</v>
      </c>
      <c r="AH6" s="35">
        <f t="shared" si="4"/>
        <v>103.09</v>
      </c>
      <c r="AI6" s="34" t="str">
        <f>IF(AI7="","",IF(AI7="-","【-】","【"&amp;SUBSTITUTE(TEXT(AI7,"#,##0.00"),"-","△")&amp;"】"))</f>
        <v>【104.99】</v>
      </c>
      <c r="AJ6" s="35">
        <f>IF(AJ7="",NA(),AJ7)</f>
        <v>27.87</v>
      </c>
      <c r="AK6" s="35">
        <f t="shared" ref="AK6:AS6" si="5">IF(AK7="",NA(),AK7)</f>
        <v>68.66</v>
      </c>
      <c r="AL6" s="35">
        <f t="shared" si="5"/>
        <v>59.34</v>
      </c>
      <c r="AM6" s="35">
        <f t="shared" si="5"/>
        <v>55.46</v>
      </c>
      <c r="AN6" s="35">
        <f t="shared" si="5"/>
        <v>41.89</v>
      </c>
      <c r="AO6" s="35">
        <f t="shared" si="5"/>
        <v>148.37</v>
      </c>
      <c r="AP6" s="35">
        <f t="shared" si="5"/>
        <v>149.02000000000001</v>
      </c>
      <c r="AQ6" s="35">
        <f t="shared" si="5"/>
        <v>137.09</v>
      </c>
      <c r="AR6" s="35">
        <f t="shared" si="5"/>
        <v>127.98</v>
      </c>
      <c r="AS6" s="35">
        <f t="shared" si="5"/>
        <v>101.24</v>
      </c>
      <c r="AT6" s="34" t="str">
        <f>IF(AT7="","",IF(AT7="-","【-】","【"&amp;SUBSTITUTE(TEXT(AT7,"#,##0.00"),"-","△")&amp;"】"))</f>
        <v>【121.19】</v>
      </c>
      <c r="AU6" s="35">
        <f>IF(AU7="",NA(),AU7)</f>
        <v>43.01</v>
      </c>
      <c r="AV6" s="35">
        <f t="shared" ref="AV6:BD6" si="6">IF(AV7="",NA(),AV7)</f>
        <v>50.98</v>
      </c>
      <c r="AW6" s="35">
        <f t="shared" si="6"/>
        <v>51.81</v>
      </c>
      <c r="AX6" s="35">
        <f t="shared" si="6"/>
        <v>56.75</v>
      </c>
      <c r="AY6" s="35">
        <f t="shared" si="6"/>
        <v>61.28</v>
      </c>
      <c r="AZ6" s="35">
        <f t="shared" si="6"/>
        <v>40.78</v>
      </c>
      <c r="BA6" s="35">
        <f t="shared" si="6"/>
        <v>38.119999999999997</v>
      </c>
      <c r="BB6" s="35">
        <f t="shared" si="6"/>
        <v>43.5</v>
      </c>
      <c r="BC6" s="35">
        <f t="shared" si="6"/>
        <v>44.14</v>
      </c>
      <c r="BD6" s="35">
        <f t="shared" si="6"/>
        <v>37.24</v>
      </c>
      <c r="BE6" s="34" t="str">
        <f>IF(BE7="","",IF(BE7="-","【-】","【"&amp;SUBSTITUTE(TEXT(BE7,"#,##0.00"),"-","△")&amp;"】"))</f>
        <v>【32.80】</v>
      </c>
      <c r="BF6" s="35">
        <f>IF(BF7="",NA(),BF7)</f>
        <v>2075.56</v>
      </c>
      <c r="BG6" s="35">
        <f t="shared" ref="BG6:BO6" si="7">IF(BG7="",NA(),BG7)</f>
        <v>2216.67</v>
      </c>
      <c r="BH6" s="35">
        <f t="shared" si="7"/>
        <v>2150.2600000000002</v>
      </c>
      <c r="BI6" s="35">
        <f t="shared" si="7"/>
        <v>2024.12</v>
      </c>
      <c r="BJ6" s="35">
        <f t="shared" si="7"/>
        <v>1847.25</v>
      </c>
      <c r="BK6" s="35">
        <f t="shared" si="7"/>
        <v>685.34</v>
      </c>
      <c r="BL6" s="35">
        <f t="shared" si="7"/>
        <v>684.74</v>
      </c>
      <c r="BM6" s="35">
        <f t="shared" si="7"/>
        <v>654.91999999999996</v>
      </c>
      <c r="BN6" s="35">
        <f t="shared" si="7"/>
        <v>654.71</v>
      </c>
      <c r="BO6" s="35">
        <f t="shared" si="7"/>
        <v>783.8</v>
      </c>
      <c r="BP6" s="34" t="str">
        <f>IF(BP7="","",IF(BP7="-","【-】","【"&amp;SUBSTITUTE(TEXT(BP7,"#,##0.00"),"-","△")&amp;"】"))</f>
        <v>【832.52】</v>
      </c>
      <c r="BQ6" s="35">
        <f>IF(BQ7="",NA(),BQ7)</f>
        <v>107.18</v>
      </c>
      <c r="BR6" s="35">
        <f t="shared" ref="BR6:BZ6" si="8">IF(BR7="",NA(),BR7)</f>
        <v>99.58</v>
      </c>
      <c r="BS6" s="35">
        <f t="shared" si="8"/>
        <v>99.5</v>
      </c>
      <c r="BT6" s="35">
        <f t="shared" si="8"/>
        <v>100</v>
      </c>
      <c r="BU6" s="35">
        <f t="shared" si="8"/>
        <v>98.96</v>
      </c>
      <c r="BV6" s="35">
        <f t="shared" si="8"/>
        <v>59.83</v>
      </c>
      <c r="BW6" s="35">
        <f t="shared" si="8"/>
        <v>65.33</v>
      </c>
      <c r="BX6" s="35">
        <f t="shared" si="8"/>
        <v>65.39</v>
      </c>
      <c r="BY6" s="35">
        <f t="shared" si="8"/>
        <v>65.37</v>
      </c>
      <c r="BZ6" s="35">
        <f t="shared" si="8"/>
        <v>68.11</v>
      </c>
      <c r="CA6" s="34" t="str">
        <f>IF(CA7="","",IF(CA7="-","【-】","【"&amp;SUBSTITUTE(TEXT(CA7,"#,##0.00"),"-","△")&amp;"】"))</f>
        <v>【60.94】</v>
      </c>
      <c r="CB6" s="35">
        <f>IF(CB7="",NA(),CB7)</f>
        <v>180.64</v>
      </c>
      <c r="CC6" s="35">
        <f t="shared" ref="CC6:CK6" si="9">IF(CC7="",NA(),CC7)</f>
        <v>195.09</v>
      </c>
      <c r="CD6" s="35">
        <f t="shared" si="9"/>
        <v>196.24</v>
      </c>
      <c r="CE6" s="35">
        <f t="shared" si="9"/>
        <v>194.47</v>
      </c>
      <c r="CF6" s="35">
        <f t="shared" si="9"/>
        <v>196.18</v>
      </c>
      <c r="CG6" s="35">
        <f t="shared" si="9"/>
        <v>246.66</v>
      </c>
      <c r="CH6" s="35">
        <f t="shared" si="9"/>
        <v>227.43</v>
      </c>
      <c r="CI6" s="35">
        <f t="shared" si="9"/>
        <v>230.88</v>
      </c>
      <c r="CJ6" s="35">
        <f t="shared" si="9"/>
        <v>228.99</v>
      </c>
      <c r="CK6" s="35">
        <f t="shared" si="9"/>
        <v>222.41</v>
      </c>
      <c r="CL6" s="34" t="str">
        <f>IF(CL7="","",IF(CL7="-","【-】","【"&amp;SUBSTITUTE(TEXT(CL7,"#,##0.00"),"-","△")&amp;"】"))</f>
        <v>【253.04】</v>
      </c>
      <c r="CM6" s="35">
        <f>IF(CM7="",NA(),CM7)</f>
        <v>53.93</v>
      </c>
      <c r="CN6" s="35">
        <f t="shared" ref="CN6:CV6" si="10">IF(CN7="",NA(),CN7)</f>
        <v>53.87</v>
      </c>
      <c r="CO6" s="35">
        <f t="shared" si="10"/>
        <v>58.12</v>
      </c>
      <c r="CP6" s="35">
        <f t="shared" si="10"/>
        <v>57</v>
      </c>
      <c r="CQ6" s="35">
        <f t="shared" si="10"/>
        <v>59.1</v>
      </c>
      <c r="CR6" s="35">
        <f t="shared" si="10"/>
        <v>56</v>
      </c>
      <c r="CS6" s="35">
        <f t="shared" si="10"/>
        <v>56.01</v>
      </c>
      <c r="CT6" s="35">
        <f t="shared" si="10"/>
        <v>56.72</v>
      </c>
      <c r="CU6" s="35">
        <f t="shared" si="10"/>
        <v>54.06</v>
      </c>
      <c r="CV6" s="35">
        <f t="shared" si="10"/>
        <v>55.26</v>
      </c>
      <c r="CW6" s="34" t="str">
        <f>IF(CW7="","",IF(CW7="-","【-】","【"&amp;SUBSTITUTE(TEXT(CW7,"#,##0.00"),"-","△")&amp;"】"))</f>
        <v>【54.84】</v>
      </c>
      <c r="CX6" s="35">
        <f>IF(CX7="",NA(),CX7)</f>
        <v>94.6</v>
      </c>
      <c r="CY6" s="35">
        <f t="shared" ref="CY6:DG6" si="11">IF(CY7="",NA(),CY7)</f>
        <v>94.94</v>
      </c>
      <c r="CZ6" s="35">
        <f t="shared" si="11"/>
        <v>95.27</v>
      </c>
      <c r="DA6" s="35">
        <f t="shared" si="11"/>
        <v>95.66</v>
      </c>
      <c r="DB6" s="35">
        <f t="shared" si="11"/>
        <v>95.8</v>
      </c>
      <c r="DC6" s="35">
        <f t="shared" si="11"/>
        <v>89.51</v>
      </c>
      <c r="DD6" s="35">
        <f t="shared" si="11"/>
        <v>89.77</v>
      </c>
      <c r="DE6" s="35">
        <f t="shared" si="11"/>
        <v>90.04</v>
      </c>
      <c r="DF6" s="35">
        <f t="shared" si="11"/>
        <v>90.11</v>
      </c>
      <c r="DG6" s="35">
        <f t="shared" si="11"/>
        <v>90.52</v>
      </c>
      <c r="DH6" s="34" t="str">
        <f>IF(DH7="","",IF(DH7="-","【-】","【"&amp;SUBSTITUTE(TEXT(DH7,"#,##0.00"),"-","△")&amp;"】"))</f>
        <v>【86.60】</v>
      </c>
      <c r="DI6" s="35">
        <f>IF(DI7="",NA(),DI7)</f>
        <v>7.04</v>
      </c>
      <c r="DJ6" s="35">
        <f t="shared" ref="DJ6:DR6" si="12">IF(DJ7="",NA(),DJ7)</f>
        <v>10.46</v>
      </c>
      <c r="DK6" s="35">
        <f t="shared" si="12"/>
        <v>13.31</v>
      </c>
      <c r="DL6" s="35">
        <f t="shared" si="12"/>
        <v>16.3</v>
      </c>
      <c r="DM6" s="35">
        <f t="shared" si="12"/>
        <v>19.22</v>
      </c>
      <c r="DN6" s="35">
        <f t="shared" si="12"/>
        <v>21.33</v>
      </c>
      <c r="DO6" s="35">
        <f t="shared" si="12"/>
        <v>22.69</v>
      </c>
      <c r="DP6" s="35">
        <f t="shared" si="12"/>
        <v>24.32</v>
      </c>
      <c r="DQ6" s="35">
        <f t="shared" si="12"/>
        <v>28.19</v>
      </c>
      <c r="DR6" s="35">
        <f t="shared" si="12"/>
        <v>24.8</v>
      </c>
      <c r="DS6" s="34" t="str">
        <f>IF(DS7="","",IF(DS7="-","【-】","【"&amp;SUBSTITUTE(TEXT(DS7,"#,##0.00"),"-","△")&amp;"】"))</f>
        <v>【22.21】</v>
      </c>
      <c r="DT6" s="34">
        <f>IF(DT7="",NA(),DT7)</f>
        <v>0</v>
      </c>
      <c r="DU6" s="34">
        <f t="shared" ref="DU6:EC6" si="13">IF(DU7="",NA(),DU7)</f>
        <v>0</v>
      </c>
      <c r="DV6" s="34">
        <f t="shared" si="13"/>
        <v>0</v>
      </c>
      <c r="DW6" s="34">
        <f t="shared" si="13"/>
        <v>0</v>
      </c>
      <c r="DX6" s="34">
        <f t="shared" si="13"/>
        <v>0</v>
      </c>
      <c r="DY6" s="34">
        <f t="shared" si="13"/>
        <v>0</v>
      </c>
      <c r="DZ6" s="34">
        <f t="shared" si="13"/>
        <v>0</v>
      </c>
      <c r="EA6" s="34">
        <f t="shared" si="13"/>
        <v>0</v>
      </c>
      <c r="EB6" s="34">
        <f t="shared" si="13"/>
        <v>0</v>
      </c>
      <c r="EC6" s="34">
        <f t="shared" si="13"/>
        <v>0</v>
      </c>
      <c r="ED6" s="34" t="str">
        <f>IF(ED7="","",IF(ED7="-","【-】","【"&amp;SUBSTITUTE(TEXT(ED7,"#,##0.00"),"-","△")&amp;"】"))</f>
        <v>【0.00】</v>
      </c>
      <c r="EE6" s="35">
        <f>IF(EE7="",NA(),EE7)</f>
        <v>0.72</v>
      </c>
      <c r="EF6" s="35">
        <f t="shared" ref="EF6:EN6" si="14">IF(EF7="",NA(),EF7)</f>
        <v>23.13</v>
      </c>
      <c r="EG6" s="35">
        <f t="shared" si="14"/>
        <v>0.21</v>
      </c>
      <c r="EH6" s="35">
        <f t="shared" si="14"/>
        <v>0.21</v>
      </c>
      <c r="EI6" s="34">
        <f t="shared" si="14"/>
        <v>0</v>
      </c>
      <c r="EJ6" s="35">
        <f t="shared" si="14"/>
        <v>0.05</v>
      </c>
      <c r="EK6" s="35">
        <f t="shared" si="14"/>
        <v>0.44</v>
      </c>
      <c r="EL6" s="35">
        <f t="shared" si="14"/>
        <v>0.04</v>
      </c>
      <c r="EM6" s="35">
        <f t="shared" si="14"/>
        <v>0.02</v>
      </c>
      <c r="EN6" s="35">
        <f t="shared" si="14"/>
        <v>0.02</v>
      </c>
      <c r="EO6" s="34" t="str">
        <f>IF(EO7="","",IF(EO7="-","【-】","【"&amp;SUBSTITUTE(TEXT(EO7,"#,##0.00"),"-","△")&amp;"】"))</f>
        <v>【0.16】</v>
      </c>
    </row>
    <row r="7" spans="1:148" s="36" customFormat="1" x14ac:dyDescent="0.15">
      <c r="A7" s="28"/>
      <c r="B7" s="37">
        <v>2020</v>
      </c>
      <c r="C7" s="37">
        <v>62031</v>
      </c>
      <c r="D7" s="37">
        <v>46</v>
      </c>
      <c r="E7" s="37">
        <v>17</v>
      </c>
      <c r="F7" s="37">
        <v>5</v>
      </c>
      <c r="G7" s="37">
        <v>0</v>
      </c>
      <c r="H7" s="37" t="s">
        <v>96</v>
      </c>
      <c r="I7" s="37" t="s">
        <v>97</v>
      </c>
      <c r="J7" s="37" t="s">
        <v>98</v>
      </c>
      <c r="K7" s="37" t="s">
        <v>99</v>
      </c>
      <c r="L7" s="37" t="s">
        <v>100</v>
      </c>
      <c r="M7" s="37" t="s">
        <v>101</v>
      </c>
      <c r="N7" s="38" t="s">
        <v>102</v>
      </c>
      <c r="O7" s="38">
        <v>71.53</v>
      </c>
      <c r="P7" s="38">
        <v>12.64</v>
      </c>
      <c r="Q7" s="38">
        <v>81.540000000000006</v>
      </c>
      <c r="R7" s="38">
        <v>3883</v>
      </c>
      <c r="S7" s="38">
        <v>124003</v>
      </c>
      <c r="T7" s="38">
        <v>1311.53</v>
      </c>
      <c r="U7" s="38">
        <v>94.55</v>
      </c>
      <c r="V7" s="38">
        <v>15569</v>
      </c>
      <c r="W7" s="38">
        <v>12.95</v>
      </c>
      <c r="X7" s="38">
        <v>1202.24</v>
      </c>
      <c r="Y7" s="38">
        <v>92.32</v>
      </c>
      <c r="Z7" s="38">
        <v>89.8</v>
      </c>
      <c r="AA7" s="38">
        <v>102.72</v>
      </c>
      <c r="AB7" s="38">
        <v>101.26</v>
      </c>
      <c r="AC7" s="38">
        <v>103.31</v>
      </c>
      <c r="AD7" s="38">
        <v>97.34</v>
      </c>
      <c r="AE7" s="38">
        <v>100.99</v>
      </c>
      <c r="AF7" s="38">
        <v>101.27</v>
      </c>
      <c r="AG7" s="38">
        <v>101.91</v>
      </c>
      <c r="AH7" s="38">
        <v>103.09</v>
      </c>
      <c r="AI7" s="38">
        <v>104.99</v>
      </c>
      <c r="AJ7" s="38">
        <v>27.87</v>
      </c>
      <c r="AK7" s="38">
        <v>68.66</v>
      </c>
      <c r="AL7" s="38">
        <v>59.34</v>
      </c>
      <c r="AM7" s="38">
        <v>55.46</v>
      </c>
      <c r="AN7" s="38">
        <v>41.89</v>
      </c>
      <c r="AO7" s="38">
        <v>148.37</v>
      </c>
      <c r="AP7" s="38">
        <v>149.02000000000001</v>
      </c>
      <c r="AQ7" s="38">
        <v>137.09</v>
      </c>
      <c r="AR7" s="38">
        <v>127.98</v>
      </c>
      <c r="AS7" s="38">
        <v>101.24</v>
      </c>
      <c r="AT7" s="38">
        <v>121.19</v>
      </c>
      <c r="AU7" s="38">
        <v>43.01</v>
      </c>
      <c r="AV7" s="38">
        <v>50.98</v>
      </c>
      <c r="AW7" s="38">
        <v>51.81</v>
      </c>
      <c r="AX7" s="38">
        <v>56.75</v>
      </c>
      <c r="AY7" s="38">
        <v>61.28</v>
      </c>
      <c r="AZ7" s="38">
        <v>40.78</v>
      </c>
      <c r="BA7" s="38">
        <v>38.119999999999997</v>
      </c>
      <c r="BB7" s="38">
        <v>43.5</v>
      </c>
      <c r="BC7" s="38">
        <v>44.14</v>
      </c>
      <c r="BD7" s="38">
        <v>37.24</v>
      </c>
      <c r="BE7" s="38">
        <v>32.799999999999997</v>
      </c>
      <c r="BF7" s="38">
        <v>2075.56</v>
      </c>
      <c r="BG7" s="38">
        <v>2216.67</v>
      </c>
      <c r="BH7" s="38">
        <v>2150.2600000000002</v>
      </c>
      <c r="BI7" s="38">
        <v>2024.12</v>
      </c>
      <c r="BJ7" s="38">
        <v>1847.25</v>
      </c>
      <c r="BK7" s="38">
        <v>685.34</v>
      </c>
      <c r="BL7" s="38">
        <v>684.74</v>
      </c>
      <c r="BM7" s="38">
        <v>654.91999999999996</v>
      </c>
      <c r="BN7" s="38">
        <v>654.71</v>
      </c>
      <c r="BO7" s="38">
        <v>783.8</v>
      </c>
      <c r="BP7" s="38">
        <v>832.52</v>
      </c>
      <c r="BQ7" s="38">
        <v>107.18</v>
      </c>
      <c r="BR7" s="38">
        <v>99.58</v>
      </c>
      <c r="BS7" s="38">
        <v>99.5</v>
      </c>
      <c r="BT7" s="38">
        <v>100</v>
      </c>
      <c r="BU7" s="38">
        <v>98.96</v>
      </c>
      <c r="BV7" s="38">
        <v>59.83</v>
      </c>
      <c r="BW7" s="38">
        <v>65.33</v>
      </c>
      <c r="BX7" s="38">
        <v>65.39</v>
      </c>
      <c r="BY7" s="38">
        <v>65.37</v>
      </c>
      <c r="BZ7" s="38">
        <v>68.11</v>
      </c>
      <c r="CA7" s="38">
        <v>60.94</v>
      </c>
      <c r="CB7" s="38">
        <v>180.64</v>
      </c>
      <c r="CC7" s="38">
        <v>195.09</v>
      </c>
      <c r="CD7" s="38">
        <v>196.24</v>
      </c>
      <c r="CE7" s="38">
        <v>194.47</v>
      </c>
      <c r="CF7" s="38">
        <v>196.18</v>
      </c>
      <c r="CG7" s="38">
        <v>246.66</v>
      </c>
      <c r="CH7" s="38">
        <v>227.43</v>
      </c>
      <c r="CI7" s="38">
        <v>230.88</v>
      </c>
      <c r="CJ7" s="38">
        <v>228.99</v>
      </c>
      <c r="CK7" s="38">
        <v>222.41</v>
      </c>
      <c r="CL7" s="38">
        <v>253.04</v>
      </c>
      <c r="CM7" s="38">
        <v>53.93</v>
      </c>
      <c r="CN7" s="38">
        <v>53.87</v>
      </c>
      <c r="CO7" s="38">
        <v>58.12</v>
      </c>
      <c r="CP7" s="38">
        <v>57</v>
      </c>
      <c r="CQ7" s="38">
        <v>59.1</v>
      </c>
      <c r="CR7" s="38">
        <v>56</v>
      </c>
      <c r="CS7" s="38">
        <v>56.01</v>
      </c>
      <c r="CT7" s="38">
        <v>56.72</v>
      </c>
      <c r="CU7" s="38">
        <v>54.06</v>
      </c>
      <c r="CV7" s="38">
        <v>55.26</v>
      </c>
      <c r="CW7" s="38">
        <v>54.84</v>
      </c>
      <c r="CX7" s="38">
        <v>94.6</v>
      </c>
      <c r="CY7" s="38">
        <v>94.94</v>
      </c>
      <c r="CZ7" s="38">
        <v>95.27</v>
      </c>
      <c r="DA7" s="38">
        <v>95.66</v>
      </c>
      <c r="DB7" s="38">
        <v>95.8</v>
      </c>
      <c r="DC7" s="38">
        <v>89.51</v>
      </c>
      <c r="DD7" s="38">
        <v>89.77</v>
      </c>
      <c r="DE7" s="38">
        <v>90.04</v>
      </c>
      <c r="DF7" s="38">
        <v>90.11</v>
      </c>
      <c r="DG7" s="38">
        <v>90.52</v>
      </c>
      <c r="DH7" s="38">
        <v>86.6</v>
      </c>
      <c r="DI7" s="38">
        <v>7.04</v>
      </c>
      <c r="DJ7" s="38">
        <v>10.46</v>
      </c>
      <c r="DK7" s="38">
        <v>13.31</v>
      </c>
      <c r="DL7" s="38">
        <v>16.3</v>
      </c>
      <c r="DM7" s="38">
        <v>19.22</v>
      </c>
      <c r="DN7" s="38">
        <v>21.33</v>
      </c>
      <c r="DO7" s="38">
        <v>22.69</v>
      </c>
      <c r="DP7" s="38">
        <v>24.32</v>
      </c>
      <c r="DQ7" s="38">
        <v>28.19</v>
      </c>
      <c r="DR7" s="38">
        <v>24.8</v>
      </c>
      <c r="DS7" s="38">
        <v>22.21</v>
      </c>
      <c r="DT7" s="38">
        <v>0</v>
      </c>
      <c r="DU7" s="38">
        <v>0</v>
      </c>
      <c r="DV7" s="38">
        <v>0</v>
      </c>
      <c r="DW7" s="38">
        <v>0</v>
      </c>
      <c r="DX7" s="38">
        <v>0</v>
      </c>
      <c r="DY7" s="38">
        <v>0</v>
      </c>
      <c r="DZ7" s="38">
        <v>0</v>
      </c>
      <c r="EA7" s="38">
        <v>0</v>
      </c>
      <c r="EB7" s="38">
        <v>0</v>
      </c>
      <c r="EC7" s="38">
        <v>0</v>
      </c>
      <c r="ED7" s="38">
        <v>0</v>
      </c>
      <c r="EE7" s="38">
        <v>0.72</v>
      </c>
      <c r="EF7" s="38">
        <v>23.13</v>
      </c>
      <c r="EG7" s="38">
        <v>0.21</v>
      </c>
      <c r="EH7" s="38">
        <v>0.21</v>
      </c>
      <c r="EI7" s="38">
        <v>0</v>
      </c>
      <c r="EJ7" s="38">
        <v>0.05</v>
      </c>
      <c r="EK7" s="38">
        <v>0.44</v>
      </c>
      <c r="EL7" s="38">
        <v>0.04</v>
      </c>
      <c r="EM7" s="38">
        <v>0.02</v>
      </c>
      <c r="EN7" s="38">
        <v>0.02</v>
      </c>
      <c r="EO7" s="38">
        <v>0.16</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