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Z:\02経営係\業務 file\【報告もの】\R03報告もの\R040118まで令和2年度経営比較分析表\"/>
    </mc:Choice>
  </mc:AlternateContent>
  <xr:revisionPtr revIDLastSave="0" documentId="8_{20321D6B-7973-4098-91C9-DF8C1C1C9D16}" xr6:coauthVersionLast="45" xr6:coauthVersionMax="45" xr10:uidLastSave="{00000000-0000-0000-0000-000000000000}"/>
  <workbookProtection workbookAlgorithmName="SHA-512" workbookHashValue="OH+D6/cUIhGpWEL+F9NUtRk6oFu9Zl9Pm3YVCcvnIETYMppC57EcukKEz0yKIWhtCsXlEAgnWpu/GSVzmZpM2A==" workbookSaltValue="DmgoIafcNajj7vrewqOPQ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I85" i="4"/>
  <c r="G85" i="4"/>
  <c r="F85" i="4"/>
  <c r="E85" i="4"/>
  <c r="AT10" i="4"/>
  <c r="W10" i="4"/>
  <c r="I10" i="4"/>
  <c r="BB8" i="4"/>
  <c r="AL8" i="4"/>
  <c r="P8" i="4"/>
  <c r="I8" i="4"/>
</calcChain>
</file>

<file path=xl/sharedStrings.xml><?xml version="1.0" encoding="utf-8"?>
<sst xmlns="http://schemas.openxmlformats.org/spreadsheetml/2006/main" count="231" uniqueCount="118">
  <si>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</si>
  <si>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</si>
  <si>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</si>
  <si>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</si>
  <si>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</si>
  <si>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</si>
  <si>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</si>
  <si>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</si>
  <si>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</si>
  <si>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</si>
  <si>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</si>
  <si>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</si>
  <si>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</si>
  <si>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</si>
  <si>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</si>
  <si>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</si>
  <si>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</si>
  <si>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</si>
  <si>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</si>
  <si>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</si>
  <si>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</si>
  <si>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</si>
  <si>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</si>
  <si>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</si>
  <si>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</si>
  <si>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</si>
  <si>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</si>
  <si>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</si>
  <si>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</si>
  <si>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</si>
  <si>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</si>
  <si>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</si>
  <si>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</si>
  <si>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</si>
  <si>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</si>
  <si>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</si>
  <si>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</si>
  <si>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</si>
  <si>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</si>
  <si>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</si>
  <si>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</si>
  <si>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</si>
  <si>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</si>
  <si>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</si>
  <si>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</si>
  <si>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</si>
  <si>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</si>
  <si>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</si>
  <si>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</si>
  <si>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</si>
  <si>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</si>
  <si>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</si>
  <si>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</si>
  <si>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</si>
  <si>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</si>
  <si>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</si>
  <si>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</si>
  <si>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</si>
  <si>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</si>
  <si>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</si>
  <si>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</si>
  <si>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</si>
  <si>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</si>
  <si>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</si>
  <si>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</si>
  <si>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</si>
  <si>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</si>
  <si>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</si>
  <si>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</si>
  <si>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</si>
  <si>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</si>
  <si>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</si>
  <si>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</si>
  <si>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</si>
  <si>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</si>
  <si>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</si>
  <si>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</si>
  <si>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</si>
  <si>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</si>
  <si>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</si>
  <si>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</si>
  <si>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</si>
  <si>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</si>
  <si>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</si>
  <si>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</si>
  <si>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</si>
  <si>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</si>
  <si>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</si>
  <si>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</si>
  <si>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</si>
  <si>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</si>
  <si>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</si>
  <si>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</si>
  <si>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</si>
  <si>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</si>
  <si>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</si>
  <si>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</si>
  <si>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</si>
  <si>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</si>
  <si>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</si>
  <si>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</si>
  <si>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</si>
  <si>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</si>
  <si>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</si>
  <si>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</si>
  <si>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</si>
  <si>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</si>
  <si>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</si>
  <si>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</si>
  <si>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</si>
  <si>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</si>
  <si>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</si>
  <si>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</si>
  <si>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</si>
  <si>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</si>
  <si>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農業集落排水施設は平成3年の供用開始から30年が経過し、汚水処理施設の老朽化が進んでいます。
　一方、利用者人口は減少傾向で推移していることから、処理施設を単独で将来にわたり維持し続けるよりも、公共下水道に接続して処理した方が低コストで持続可能であると判断し、接続のための準備を進めています。
　公共下水道への接続後、管路は下水道に編入して維持管理を行い、汚水処理施設は運用を終える予定です。</t>
    <rPh sb="79" eb="81">
      <t>タンドク</t>
    </rPh>
    <rPh sb="131" eb="133">
      <t>セツゾク</t>
    </rPh>
    <rPh sb="137" eb="139">
      <t>ジュンビ</t>
    </rPh>
    <rPh sb="140" eb="141">
      <t>スス</t>
    </rPh>
    <rPh sb="149" eb="154">
      <t>コウキョウゲスイドウ</t>
    </rPh>
    <rPh sb="156" eb="159">
      <t>セツゾクゴ</t>
    </rPh>
    <rPh sb="160" eb="162">
      <t>カンロ</t>
    </rPh>
    <rPh sb="163" eb="166">
      <t>ゲスイドウ</t>
    </rPh>
    <rPh sb="167" eb="169">
      <t>ヘンニュウ</t>
    </rPh>
    <rPh sb="171" eb="175">
      <t>イジカンリ</t>
    </rPh>
    <rPh sb="176" eb="177">
      <t>オコナ</t>
    </rPh>
    <rPh sb="179" eb="185">
      <t>オスイショリシセツ</t>
    </rPh>
    <rPh sb="186" eb="188">
      <t>ウンヨウ</t>
    </rPh>
    <rPh sb="189" eb="190">
      <t>オ</t>
    </rPh>
    <rPh sb="192" eb="194">
      <t>ヨテイ</t>
    </rPh>
    <phoneticPr fontId="4"/>
  </si>
  <si>
    <t>　農業集落排水施設は、経費節減に努めつつ、一般会計からの繰入を受けて、公共下水道事業編入に向けた管路補修等の準備を進めます。
　公共下水道編入後、農業集落排水事業は廃止となります。</t>
    <rPh sb="45" eb="46">
      <t>ム</t>
    </rPh>
    <rPh sb="48" eb="50">
      <t>カンロ</t>
    </rPh>
    <rPh sb="50" eb="52">
      <t>ホシュウ</t>
    </rPh>
    <rPh sb="52" eb="53">
      <t>ナド</t>
    </rPh>
    <rPh sb="54" eb="56">
      <t>ジュンビ</t>
    </rPh>
    <rPh sb="57" eb="58">
      <t>スス</t>
    </rPh>
    <rPh sb="64" eb="69">
      <t>コウキョウゲスイドウ</t>
    </rPh>
    <rPh sb="69" eb="72">
      <t>ヘンニュウゴ</t>
    </rPh>
    <phoneticPr fontId="4"/>
  </si>
  <si>
    <t>　当市の農業集落排水事業は、①経常収支比率②累積欠損金比率に示すとおり、経営状況は一見良好ですが、経常収益に一般会計からの繰入金を含むことから、繰入金を含まない営業収支だけを見れば、使用料収入（営業収入）では経費（営業費用）を賄えてはおりません。
　令和２年度をもって施設建設に要した企業債の償還が完了しています。このため、③流動比率は類似団体と比べて高く、④企業債残高対事業規模比率も類似団体の値を大幅に下回っています。
　本事業は、令和５年度を目途に管路を公共下水道に接続し、公共下水道事業に編入する計画です。現在、事前の管路点検と不良個所の修繕を進めており、このため、⑤経費回収率費用および⑥汚水処理原価について、それぞれの分母・分子となっている汚水処理費に含まれる費用が増加していることから、数値の増減が生じています。</t>
    <rPh sb="41" eb="43">
      <t>イッケン</t>
    </rPh>
    <rPh sb="72" eb="73">
      <t>ク</t>
    </rPh>
    <rPh sb="73" eb="74">
      <t>イ</t>
    </rPh>
    <rPh sb="125" eb="127">
      <t>レイワ</t>
    </rPh>
    <rPh sb="128" eb="130">
      <t>ネンド</t>
    </rPh>
    <rPh sb="134" eb="136">
      <t>シセツ</t>
    </rPh>
    <rPh sb="139" eb="140">
      <t>ヨウ</t>
    </rPh>
    <rPh sb="149" eb="151">
      <t>カンリョウ</t>
    </rPh>
    <rPh sb="200" eb="202">
      <t>オオハバ</t>
    </rPh>
    <rPh sb="213" eb="214">
      <t>ホン</t>
    </rPh>
    <rPh sb="218" eb="220">
      <t>レイワ</t>
    </rPh>
    <rPh sb="221" eb="223">
      <t>ネンド</t>
    </rPh>
    <rPh sb="224" eb="226">
      <t>メド</t>
    </rPh>
    <rPh sb="227" eb="229">
      <t>カンロ</t>
    </rPh>
    <rPh sb="230" eb="235">
      <t>コウキョウゲスイドウ</t>
    </rPh>
    <rPh sb="248" eb="250">
      <t>ヘンニュウ</t>
    </rPh>
    <rPh sb="252" eb="254">
      <t>ケイカク</t>
    </rPh>
    <rPh sb="257" eb="259">
      <t>ゲンザイ</t>
    </rPh>
    <rPh sb="260" eb="262">
      <t>ジゼン</t>
    </rPh>
    <rPh sb="263" eb="265">
      <t>カンロ</t>
    </rPh>
    <rPh sb="265" eb="267">
      <t>テンケン</t>
    </rPh>
    <rPh sb="268" eb="272">
      <t>フリョウカショ</t>
    </rPh>
    <rPh sb="273" eb="275">
      <t>シュウゼン</t>
    </rPh>
    <rPh sb="276" eb="277">
      <t>スス</t>
    </rPh>
    <rPh sb="332" eb="333">
      <t>フク</t>
    </rPh>
    <rPh sb="336" eb="338">
      <t>ヒヨウ</t>
    </rPh>
    <rPh sb="350" eb="352">
      <t>スウチ</t>
    </rPh>
    <rPh sb="353" eb="355">
      <t>ゾウゲン</t>
    </rPh>
    <rPh sb="356" eb="357">
      <t>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</si>
</sst>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AA7-419D-A237-38C7557A20E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BAA7-419D-A237-38C7557A20E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55.88</c:v>
                </c:pt>
                <c:pt idx="1">
                  <c:v>63.73</c:v>
                </c:pt>
                <c:pt idx="2">
                  <c:v>56.86</c:v>
                </c:pt>
                <c:pt idx="3">
                  <c:v>55.88</c:v>
                </c:pt>
                <c:pt idx="4">
                  <c:v>59.8</c:v>
                </c:pt>
              </c:numCache>
            </c:numRef>
          </c:val>
          <c:extLst>
            <c:ext xmlns:c16="http://schemas.microsoft.com/office/drawing/2014/chart" uri="{C3380CC4-5D6E-409C-BE32-E72D297353CC}">
              <c16:uniqueId val="{00000000-A958-4C86-8AB0-127C7454494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A958-4C86-8AB0-127C7454494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877-4D6C-8088-46935666850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F877-4D6C-8088-46935666850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128.24</c:v>
                </c:pt>
                <c:pt idx="1">
                  <c:v>124.81</c:v>
                </c:pt>
                <c:pt idx="2">
                  <c:v>133.26</c:v>
                </c:pt>
                <c:pt idx="3">
                  <c:v>116.37</c:v>
                </c:pt>
                <c:pt idx="4">
                  <c:v>96.13</c:v>
                </c:pt>
              </c:numCache>
            </c:numRef>
          </c:val>
          <c:extLst>
            <c:ext xmlns:c16="http://schemas.microsoft.com/office/drawing/2014/chart" uri="{C3380CC4-5D6E-409C-BE32-E72D297353CC}">
              <c16:uniqueId val="{00000000-E51D-4E70-8390-A050F53E9F3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99.66</c:v>
                </c:pt>
                <c:pt idx="1">
                  <c:v>100.95</c:v>
                </c:pt>
                <c:pt idx="2">
                  <c:v>101.77</c:v>
                </c:pt>
                <c:pt idx="3">
                  <c:v>103.6</c:v>
                </c:pt>
                <c:pt idx="4">
                  <c:v>106.37</c:v>
                </c:pt>
              </c:numCache>
            </c:numRef>
          </c:val>
          <c:smooth val="0"/>
          <c:extLst>
            <c:ext xmlns:c16="http://schemas.microsoft.com/office/drawing/2014/chart" uri="{C3380CC4-5D6E-409C-BE32-E72D297353CC}">
              <c16:uniqueId val="{00000001-E51D-4E70-8390-A050F53E9F3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29.51</c:v>
                </c:pt>
                <c:pt idx="1">
                  <c:v>32.229999999999997</c:v>
                </c:pt>
                <c:pt idx="2">
                  <c:v>34.950000000000003</c:v>
                </c:pt>
                <c:pt idx="3">
                  <c:v>37.67</c:v>
                </c:pt>
                <c:pt idx="4">
                  <c:v>40.39</c:v>
                </c:pt>
              </c:numCache>
            </c:numRef>
          </c:val>
          <c:extLst>
            <c:ext xmlns:c16="http://schemas.microsoft.com/office/drawing/2014/chart" uri="{C3380CC4-5D6E-409C-BE32-E72D297353CC}">
              <c16:uniqueId val="{00000000-56D6-46B9-A9C0-F10011BD6CD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22.9</c:v>
                </c:pt>
                <c:pt idx="1">
                  <c:v>24.87</c:v>
                </c:pt>
                <c:pt idx="2">
                  <c:v>24.13</c:v>
                </c:pt>
                <c:pt idx="3">
                  <c:v>23.06</c:v>
                </c:pt>
                <c:pt idx="4">
                  <c:v>20.34</c:v>
                </c:pt>
              </c:numCache>
            </c:numRef>
          </c:val>
          <c:smooth val="0"/>
          <c:extLst>
            <c:ext xmlns:c16="http://schemas.microsoft.com/office/drawing/2014/chart" uri="{C3380CC4-5D6E-409C-BE32-E72D297353CC}">
              <c16:uniqueId val="{00000001-56D6-46B9-A9C0-F10011BD6CD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BEE-40A2-9631-1EC59F73146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BEE-40A2-9631-1EC59F73146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5AC-4D3A-A1AD-C68A45AAD17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225.39</c:v>
                </c:pt>
                <c:pt idx="1">
                  <c:v>224.04</c:v>
                </c:pt>
                <c:pt idx="2">
                  <c:v>227.4</c:v>
                </c:pt>
                <c:pt idx="3">
                  <c:v>193.99</c:v>
                </c:pt>
                <c:pt idx="4">
                  <c:v>139.02000000000001</c:v>
                </c:pt>
              </c:numCache>
            </c:numRef>
          </c:val>
          <c:smooth val="0"/>
          <c:extLst>
            <c:ext xmlns:c16="http://schemas.microsoft.com/office/drawing/2014/chart" uri="{C3380CC4-5D6E-409C-BE32-E72D297353CC}">
              <c16:uniqueId val="{00000001-05AC-4D3A-A1AD-C68A45AAD17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206.03</c:v>
                </c:pt>
                <c:pt idx="1">
                  <c:v>263.5</c:v>
                </c:pt>
                <c:pt idx="2">
                  <c:v>273.8</c:v>
                </c:pt>
                <c:pt idx="3">
                  <c:v>460.93</c:v>
                </c:pt>
                <c:pt idx="4">
                  <c:v>746.87</c:v>
                </c:pt>
              </c:numCache>
            </c:numRef>
          </c:val>
          <c:extLst>
            <c:ext xmlns:c16="http://schemas.microsoft.com/office/drawing/2014/chart" uri="{C3380CC4-5D6E-409C-BE32-E72D297353CC}">
              <c16:uniqueId val="{00000000-4E1A-45ED-893A-8D4832DE31C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31.84</c:v>
                </c:pt>
                <c:pt idx="1">
                  <c:v>29.91</c:v>
                </c:pt>
                <c:pt idx="2">
                  <c:v>29.54</c:v>
                </c:pt>
                <c:pt idx="3">
                  <c:v>26.99</c:v>
                </c:pt>
                <c:pt idx="4">
                  <c:v>29.13</c:v>
                </c:pt>
              </c:numCache>
            </c:numRef>
          </c:val>
          <c:smooth val="0"/>
          <c:extLst>
            <c:ext xmlns:c16="http://schemas.microsoft.com/office/drawing/2014/chart" uri="{C3380CC4-5D6E-409C-BE32-E72D297353CC}">
              <c16:uniqueId val="{00000001-4E1A-45ED-893A-8D4832DE31C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695.8</c:v>
                </c:pt>
                <c:pt idx="1">
                  <c:v>503.88</c:v>
                </c:pt>
                <c:pt idx="2">
                  <c:v>314.92</c:v>
                </c:pt>
                <c:pt idx="3">
                  <c:v>171.17</c:v>
                </c:pt>
                <c:pt idx="4">
                  <c:v>58.95</c:v>
                </c:pt>
              </c:numCache>
            </c:numRef>
          </c:val>
          <c:extLst>
            <c:ext xmlns:c16="http://schemas.microsoft.com/office/drawing/2014/chart" uri="{C3380CC4-5D6E-409C-BE32-E72D297353CC}">
              <c16:uniqueId val="{00000000-CD94-40DD-B223-F34B40CA261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CD94-40DD-B223-F34B40CA261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90.51</c:v>
                </c:pt>
                <c:pt idx="1">
                  <c:v>83.42</c:v>
                </c:pt>
                <c:pt idx="2">
                  <c:v>83.75</c:v>
                </c:pt>
                <c:pt idx="3">
                  <c:v>52.44</c:v>
                </c:pt>
                <c:pt idx="4">
                  <c:v>25.14</c:v>
                </c:pt>
              </c:numCache>
            </c:numRef>
          </c:val>
          <c:extLst>
            <c:ext xmlns:c16="http://schemas.microsoft.com/office/drawing/2014/chart" uri="{C3380CC4-5D6E-409C-BE32-E72D297353CC}">
              <c16:uniqueId val="{00000000-8E5A-4B72-A2A8-647E1EA3327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8E5A-4B72-A2A8-647E1EA3327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193.63</c:v>
                </c:pt>
                <c:pt idx="1">
                  <c:v>216.48</c:v>
                </c:pt>
                <c:pt idx="2">
                  <c:v>210.65</c:v>
                </c:pt>
                <c:pt idx="3">
                  <c:v>338.53</c:v>
                </c:pt>
                <c:pt idx="4">
                  <c:v>701.67</c:v>
                </c:pt>
              </c:numCache>
            </c:numRef>
          </c:val>
          <c:extLst>
            <c:ext xmlns:c16="http://schemas.microsoft.com/office/drawing/2014/chart" uri="{C3380CC4-5D6E-409C-BE32-E72D297353CC}">
              <c16:uniqueId val="{00000000-4F62-4F18-B1CB-F29632BFF80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4F62-4F18-B1CB-F29632BFF80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30"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南陽市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30740</v>
      </c>
      <c r="AM8" s="69"/>
      <c r="AN8" s="69"/>
      <c r="AO8" s="69"/>
      <c r="AP8" s="69"/>
      <c r="AQ8" s="69"/>
      <c r="AR8" s="69"/>
      <c r="AS8" s="69"/>
      <c r="AT8" s="68">
        <f>データ!T6</f>
        <v>160.52000000000001</v>
      </c>
      <c r="AU8" s="68"/>
      <c r="AV8" s="68"/>
      <c r="AW8" s="68"/>
      <c r="AX8" s="68"/>
      <c r="AY8" s="68"/>
      <c r="AZ8" s="68"/>
      <c r="BA8" s="68"/>
      <c r="BB8" s="68">
        <f>データ!U6</f>
        <v>191.5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96.41</v>
      </c>
      <c r="J10" s="68"/>
      <c r="K10" s="68"/>
      <c r="L10" s="68"/>
      <c r="M10" s="68"/>
      <c r="N10" s="68"/>
      <c r="O10" s="68"/>
      <c r="P10" s="68">
        <f>データ!P6</f>
        <v>0.68</v>
      </c>
      <c r="Q10" s="68"/>
      <c r="R10" s="68"/>
      <c r="S10" s="68"/>
      <c r="T10" s="68"/>
      <c r="U10" s="68"/>
      <c r="V10" s="68"/>
      <c r="W10" s="68">
        <f>データ!Q6</f>
        <v>77.33</v>
      </c>
      <c r="X10" s="68"/>
      <c r="Y10" s="68"/>
      <c r="Z10" s="68"/>
      <c r="AA10" s="68"/>
      <c r="AB10" s="68"/>
      <c r="AC10" s="68"/>
      <c r="AD10" s="69">
        <f>データ!R6</f>
        <v>3740</v>
      </c>
      <c r="AE10" s="69"/>
      <c r="AF10" s="69"/>
      <c r="AG10" s="69"/>
      <c r="AH10" s="69"/>
      <c r="AI10" s="69"/>
      <c r="AJ10" s="69"/>
      <c r="AK10" s="2"/>
      <c r="AL10" s="69">
        <f>データ!V6</f>
        <v>209</v>
      </c>
      <c r="AM10" s="69"/>
      <c r="AN10" s="69"/>
      <c r="AO10" s="69"/>
      <c r="AP10" s="69"/>
      <c r="AQ10" s="69"/>
      <c r="AR10" s="69"/>
      <c r="AS10" s="69"/>
      <c r="AT10" s="68">
        <f>データ!W6</f>
        <v>0.15</v>
      </c>
      <c r="AU10" s="68"/>
      <c r="AV10" s="68"/>
      <c r="AW10" s="68"/>
      <c r="AX10" s="68"/>
      <c r="AY10" s="68"/>
      <c r="AZ10" s="68"/>
      <c r="BA10" s="68"/>
      <c r="BB10" s="68">
        <f>データ!X6</f>
        <v>1393.33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NyHUw6q2wOrePtJN1XEoGznr+dkK4xWUzRUbJ/nELmC4B4/5aduxccBwmeRHhLDx0FPNa8lwSb3BafBr22C8LQ==" saltValue="SYSp9fsxVtE8+g1uxyyc6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62138</v>
      </c>
      <c r="D6" s="33">
        <f t="shared" si="3"/>
        <v>46</v>
      </c>
      <c r="E6" s="33">
        <f t="shared" si="3"/>
        <v>17</v>
      </c>
      <c r="F6" s="33">
        <f t="shared" si="3"/>
        <v>5</v>
      </c>
      <c r="G6" s="33">
        <f t="shared" si="3"/>
        <v>0</v>
      </c>
      <c r="H6" s="33" t="str">
        <f t="shared" si="3"/>
        <v>山形県　南陽市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96.41</v>
      </c>
      <c r="P6" s="34">
        <f t="shared" si="3"/>
        <v>0.68</v>
      </c>
      <c r="Q6" s="34">
        <f t="shared" si="3"/>
        <v>77.33</v>
      </c>
      <c r="R6" s="34">
        <f t="shared" si="3"/>
        <v>3740</v>
      </c>
      <c r="S6" s="34">
        <f t="shared" si="3"/>
        <v>30740</v>
      </c>
      <c r="T6" s="34">
        <f t="shared" si="3"/>
        <v>160.52000000000001</v>
      </c>
      <c r="U6" s="34">
        <f t="shared" si="3"/>
        <v>191.5</v>
      </c>
      <c r="V6" s="34">
        <f t="shared" si="3"/>
        <v>209</v>
      </c>
      <c r="W6" s="34">
        <f t="shared" si="3"/>
        <v>0.15</v>
      </c>
      <c r="X6" s="34">
        <f t="shared" si="3"/>
        <v>1393.33</v>
      </c>
      <c r="Y6" s="35">
        <f>IF(Y7="",NA(),Y7)</f>
        <v>128.24</v>
      </c>
      <c r="Z6" s="35">
        <f t="shared" ref="Z6:AH6" si="4">IF(Z7="",NA(),Z7)</f>
        <v>124.81</v>
      </c>
      <c r="AA6" s="35">
        <f t="shared" si="4"/>
        <v>133.26</v>
      </c>
      <c r="AB6" s="35">
        <f t="shared" si="4"/>
        <v>116.37</v>
      </c>
      <c r="AC6" s="35">
        <f t="shared" si="4"/>
        <v>96.13</v>
      </c>
      <c r="AD6" s="35">
        <f t="shared" si="4"/>
        <v>99.66</v>
      </c>
      <c r="AE6" s="35">
        <f t="shared" si="4"/>
        <v>100.95</v>
      </c>
      <c r="AF6" s="35">
        <f t="shared" si="4"/>
        <v>101.77</v>
      </c>
      <c r="AG6" s="35">
        <f t="shared" si="4"/>
        <v>103.6</v>
      </c>
      <c r="AH6" s="35">
        <f t="shared" si="4"/>
        <v>106.37</v>
      </c>
      <c r="AI6" s="34" t="str">
        <f>IF(AI7="","",IF(AI7="-","【-】","【"&amp;SUBSTITUTE(TEXT(AI7,"#,##0.00"),"-","△")&amp;"】"))</f>
        <v>【104.99】</v>
      </c>
      <c r="AJ6" s="34">
        <f>IF(AJ7="",NA(),AJ7)</f>
        <v>0</v>
      </c>
      <c r="AK6" s="34">
        <f t="shared" ref="AK6:AS6" si="5">IF(AK7="",NA(),AK7)</f>
        <v>0</v>
      </c>
      <c r="AL6" s="34">
        <f t="shared" si="5"/>
        <v>0</v>
      </c>
      <c r="AM6" s="34">
        <f t="shared" si="5"/>
        <v>0</v>
      </c>
      <c r="AN6" s="34">
        <f t="shared" si="5"/>
        <v>0</v>
      </c>
      <c r="AO6" s="35">
        <f t="shared" si="5"/>
        <v>225.39</v>
      </c>
      <c r="AP6" s="35">
        <f t="shared" si="5"/>
        <v>224.04</v>
      </c>
      <c r="AQ6" s="35">
        <f t="shared" si="5"/>
        <v>227.4</v>
      </c>
      <c r="AR6" s="35">
        <f t="shared" si="5"/>
        <v>193.99</v>
      </c>
      <c r="AS6" s="35">
        <f t="shared" si="5"/>
        <v>139.02000000000001</v>
      </c>
      <c r="AT6" s="34" t="str">
        <f>IF(AT7="","",IF(AT7="-","【-】","【"&amp;SUBSTITUTE(TEXT(AT7,"#,##0.00"),"-","△")&amp;"】"))</f>
        <v>【121.19】</v>
      </c>
      <c r="AU6" s="35">
        <f>IF(AU7="",NA(),AU7)</f>
        <v>206.03</v>
      </c>
      <c r="AV6" s="35">
        <f t="shared" ref="AV6:BD6" si="6">IF(AV7="",NA(),AV7)</f>
        <v>263.5</v>
      </c>
      <c r="AW6" s="35">
        <f t="shared" si="6"/>
        <v>273.8</v>
      </c>
      <c r="AX6" s="35">
        <f t="shared" si="6"/>
        <v>460.93</v>
      </c>
      <c r="AY6" s="35">
        <f t="shared" si="6"/>
        <v>746.87</v>
      </c>
      <c r="AZ6" s="35">
        <f t="shared" si="6"/>
        <v>31.84</v>
      </c>
      <c r="BA6" s="35">
        <f t="shared" si="6"/>
        <v>29.91</v>
      </c>
      <c r="BB6" s="35">
        <f t="shared" si="6"/>
        <v>29.54</v>
      </c>
      <c r="BC6" s="35">
        <f t="shared" si="6"/>
        <v>26.99</v>
      </c>
      <c r="BD6" s="35">
        <f t="shared" si="6"/>
        <v>29.13</v>
      </c>
      <c r="BE6" s="34" t="str">
        <f>IF(BE7="","",IF(BE7="-","【-】","【"&amp;SUBSTITUTE(TEXT(BE7,"#,##0.00"),"-","△")&amp;"】"))</f>
        <v>【32.80】</v>
      </c>
      <c r="BF6" s="35">
        <f>IF(BF7="",NA(),BF7)</f>
        <v>695.8</v>
      </c>
      <c r="BG6" s="35">
        <f t="shared" ref="BG6:BO6" si="7">IF(BG7="",NA(),BG7)</f>
        <v>503.88</v>
      </c>
      <c r="BH6" s="35">
        <f t="shared" si="7"/>
        <v>314.92</v>
      </c>
      <c r="BI6" s="35">
        <f t="shared" si="7"/>
        <v>171.17</v>
      </c>
      <c r="BJ6" s="35">
        <f t="shared" si="7"/>
        <v>58.95</v>
      </c>
      <c r="BK6" s="35">
        <f t="shared" si="7"/>
        <v>974.93</v>
      </c>
      <c r="BL6" s="35">
        <f t="shared" si="7"/>
        <v>855.8</v>
      </c>
      <c r="BM6" s="35">
        <f t="shared" si="7"/>
        <v>789.46</v>
      </c>
      <c r="BN6" s="35">
        <f t="shared" si="7"/>
        <v>826.83</v>
      </c>
      <c r="BO6" s="35">
        <f t="shared" si="7"/>
        <v>867.83</v>
      </c>
      <c r="BP6" s="34" t="str">
        <f>IF(BP7="","",IF(BP7="-","【-】","【"&amp;SUBSTITUTE(TEXT(BP7,"#,##0.00"),"-","△")&amp;"】"))</f>
        <v>【832.52】</v>
      </c>
      <c r="BQ6" s="35">
        <f>IF(BQ7="",NA(),BQ7)</f>
        <v>90.51</v>
      </c>
      <c r="BR6" s="35">
        <f t="shared" ref="BR6:BZ6" si="8">IF(BR7="",NA(),BR7)</f>
        <v>83.42</v>
      </c>
      <c r="BS6" s="35">
        <f t="shared" si="8"/>
        <v>83.75</v>
      </c>
      <c r="BT6" s="35">
        <f t="shared" si="8"/>
        <v>52.44</v>
      </c>
      <c r="BU6" s="35">
        <f t="shared" si="8"/>
        <v>25.14</v>
      </c>
      <c r="BV6" s="35">
        <f t="shared" si="8"/>
        <v>55.32</v>
      </c>
      <c r="BW6" s="35">
        <f t="shared" si="8"/>
        <v>59.8</v>
      </c>
      <c r="BX6" s="35">
        <f t="shared" si="8"/>
        <v>57.77</v>
      </c>
      <c r="BY6" s="35">
        <f t="shared" si="8"/>
        <v>57.31</v>
      </c>
      <c r="BZ6" s="35">
        <f t="shared" si="8"/>
        <v>57.08</v>
      </c>
      <c r="CA6" s="34" t="str">
        <f>IF(CA7="","",IF(CA7="-","【-】","【"&amp;SUBSTITUTE(TEXT(CA7,"#,##0.00"),"-","△")&amp;"】"))</f>
        <v>【60.94】</v>
      </c>
      <c r="CB6" s="35">
        <f>IF(CB7="",NA(),CB7)</f>
        <v>193.63</v>
      </c>
      <c r="CC6" s="35">
        <f t="shared" ref="CC6:CK6" si="9">IF(CC7="",NA(),CC7)</f>
        <v>216.48</v>
      </c>
      <c r="CD6" s="35">
        <f t="shared" si="9"/>
        <v>210.65</v>
      </c>
      <c r="CE6" s="35">
        <f t="shared" si="9"/>
        <v>338.53</v>
      </c>
      <c r="CF6" s="35">
        <f t="shared" si="9"/>
        <v>701.67</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55.88</v>
      </c>
      <c r="CN6" s="35">
        <f t="shared" ref="CN6:CV6" si="10">IF(CN7="",NA(),CN7)</f>
        <v>63.73</v>
      </c>
      <c r="CO6" s="35">
        <f t="shared" si="10"/>
        <v>56.86</v>
      </c>
      <c r="CP6" s="35">
        <f t="shared" si="10"/>
        <v>55.88</v>
      </c>
      <c r="CQ6" s="35">
        <f t="shared" si="10"/>
        <v>59.8</v>
      </c>
      <c r="CR6" s="35">
        <f t="shared" si="10"/>
        <v>60.65</v>
      </c>
      <c r="CS6" s="35">
        <f t="shared" si="10"/>
        <v>51.75</v>
      </c>
      <c r="CT6" s="35">
        <f t="shared" si="10"/>
        <v>50.68</v>
      </c>
      <c r="CU6" s="35">
        <f t="shared" si="10"/>
        <v>50.14</v>
      </c>
      <c r="CV6" s="35">
        <f t="shared" si="10"/>
        <v>54.83</v>
      </c>
      <c r="CW6" s="34" t="str">
        <f>IF(CW7="","",IF(CW7="-","【-】","【"&amp;SUBSTITUTE(TEXT(CW7,"#,##0.00"),"-","△")&amp;"】"))</f>
        <v>【54.84】</v>
      </c>
      <c r="CX6" s="35">
        <f>IF(CX7="",NA(),CX7)</f>
        <v>100</v>
      </c>
      <c r="CY6" s="35">
        <f t="shared" ref="CY6:DG6" si="11">IF(CY7="",NA(),CY7)</f>
        <v>100</v>
      </c>
      <c r="CZ6" s="35">
        <f t="shared" si="11"/>
        <v>100</v>
      </c>
      <c r="DA6" s="35">
        <f t="shared" si="11"/>
        <v>100</v>
      </c>
      <c r="DB6" s="35">
        <f t="shared" si="11"/>
        <v>100</v>
      </c>
      <c r="DC6" s="35">
        <f t="shared" si="11"/>
        <v>84.58</v>
      </c>
      <c r="DD6" s="35">
        <f t="shared" si="11"/>
        <v>84.84</v>
      </c>
      <c r="DE6" s="35">
        <f t="shared" si="11"/>
        <v>84.86</v>
      </c>
      <c r="DF6" s="35">
        <f t="shared" si="11"/>
        <v>84.98</v>
      </c>
      <c r="DG6" s="35">
        <f t="shared" si="11"/>
        <v>84.7</v>
      </c>
      <c r="DH6" s="34" t="str">
        <f>IF(DH7="","",IF(DH7="-","【-】","【"&amp;SUBSTITUTE(TEXT(DH7,"#,##0.00"),"-","△")&amp;"】"))</f>
        <v>【86.60】</v>
      </c>
      <c r="DI6" s="35">
        <f>IF(DI7="",NA(),DI7)</f>
        <v>29.51</v>
      </c>
      <c r="DJ6" s="35">
        <f t="shared" ref="DJ6:DR6" si="12">IF(DJ7="",NA(),DJ7)</f>
        <v>32.229999999999997</v>
      </c>
      <c r="DK6" s="35">
        <f t="shared" si="12"/>
        <v>34.950000000000003</v>
      </c>
      <c r="DL6" s="35">
        <f t="shared" si="12"/>
        <v>37.67</v>
      </c>
      <c r="DM6" s="35">
        <f t="shared" si="12"/>
        <v>40.39</v>
      </c>
      <c r="DN6" s="35">
        <f t="shared" si="12"/>
        <v>22.9</v>
      </c>
      <c r="DO6" s="35">
        <f t="shared" si="12"/>
        <v>24.87</v>
      </c>
      <c r="DP6" s="35">
        <f t="shared" si="12"/>
        <v>24.13</v>
      </c>
      <c r="DQ6" s="35">
        <f t="shared" si="12"/>
        <v>23.06</v>
      </c>
      <c r="DR6" s="35">
        <f t="shared" si="12"/>
        <v>20.34</v>
      </c>
      <c r="DS6" s="34" t="str">
        <f>IF(DS7="","",IF(DS7="-","【-】","【"&amp;SUBSTITUTE(TEXT(DS7,"#,##0.00"),"-","△")&amp;"】"))</f>
        <v>【22.21】</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8" s="36" customFormat="1" x14ac:dyDescent="0.15">
      <c r="A7" s="28"/>
      <c r="B7" s="37">
        <v>2020</v>
      </c>
      <c r="C7" s="37">
        <v>62138</v>
      </c>
      <c r="D7" s="37">
        <v>46</v>
      </c>
      <c r="E7" s="37">
        <v>17</v>
      </c>
      <c r="F7" s="37">
        <v>5</v>
      </c>
      <c r="G7" s="37">
        <v>0</v>
      </c>
      <c r="H7" s="37" t="s">
        <v>96</v>
      </c>
      <c r="I7" s="37" t="s">
        <v>97</v>
      </c>
      <c r="J7" s="37" t="s">
        <v>98</v>
      </c>
      <c r="K7" s="37" t="s">
        <v>99</v>
      </c>
      <c r="L7" s="37" t="s">
        <v>100</v>
      </c>
      <c r="M7" s="37" t="s">
        <v>101</v>
      </c>
      <c r="N7" s="38" t="s">
        <v>102</v>
      </c>
      <c r="O7" s="38">
        <v>96.41</v>
      </c>
      <c r="P7" s="38">
        <v>0.68</v>
      </c>
      <c r="Q7" s="38">
        <v>77.33</v>
      </c>
      <c r="R7" s="38">
        <v>3740</v>
      </c>
      <c r="S7" s="38">
        <v>30740</v>
      </c>
      <c r="T7" s="38">
        <v>160.52000000000001</v>
      </c>
      <c r="U7" s="38">
        <v>191.5</v>
      </c>
      <c r="V7" s="38">
        <v>209</v>
      </c>
      <c r="W7" s="38">
        <v>0.15</v>
      </c>
      <c r="X7" s="38">
        <v>1393.33</v>
      </c>
      <c r="Y7" s="38">
        <v>128.24</v>
      </c>
      <c r="Z7" s="38">
        <v>124.81</v>
      </c>
      <c r="AA7" s="38">
        <v>133.26</v>
      </c>
      <c r="AB7" s="38">
        <v>116.37</v>
      </c>
      <c r="AC7" s="38">
        <v>96.13</v>
      </c>
      <c r="AD7" s="38">
        <v>99.66</v>
      </c>
      <c r="AE7" s="38">
        <v>100.95</v>
      </c>
      <c r="AF7" s="38">
        <v>101.77</v>
      </c>
      <c r="AG7" s="38">
        <v>103.6</v>
      </c>
      <c r="AH7" s="38">
        <v>106.37</v>
      </c>
      <c r="AI7" s="38">
        <v>104.99</v>
      </c>
      <c r="AJ7" s="38">
        <v>0</v>
      </c>
      <c r="AK7" s="38">
        <v>0</v>
      </c>
      <c r="AL7" s="38">
        <v>0</v>
      </c>
      <c r="AM7" s="38">
        <v>0</v>
      </c>
      <c r="AN7" s="38">
        <v>0</v>
      </c>
      <c r="AO7" s="38">
        <v>225.39</v>
      </c>
      <c r="AP7" s="38">
        <v>224.04</v>
      </c>
      <c r="AQ7" s="38">
        <v>227.4</v>
      </c>
      <c r="AR7" s="38">
        <v>193.99</v>
      </c>
      <c r="AS7" s="38">
        <v>139.02000000000001</v>
      </c>
      <c r="AT7" s="38">
        <v>121.19</v>
      </c>
      <c r="AU7" s="38">
        <v>206.03</v>
      </c>
      <c r="AV7" s="38">
        <v>263.5</v>
      </c>
      <c r="AW7" s="38">
        <v>273.8</v>
      </c>
      <c r="AX7" s="38">
        <v>460.93</v>
      </c>
      <c r="AY7" s="38">
        <v>746.87</v>
      </c>
      <c r="AZ7" s="38">
        <v>31.84</v>
      </c>
      <c r="BA7" s="38">
        <v>29.91</v>
      </c>
      <c r="BB7" s="38">
        <v>29.54</v>
      </c>
      <c r="BC7" s="38">
        <v>26.99</v>
      </c>
      <c r="BD7" s="38">
        <v>29.13</v>
      </c>
      <c r="BE7" s="38">
        <v>32.799999999999997</v>
      </c>
      <c r="BF7" s="38">
        <v>695.8</v>
      </c>
      <c r="BG7" s="38">
        <v>503.88</v>
      </c>
      <c r="BH7" s="38">
        <v>314.92</v>
      </c>
      <c r="BI7" s="38">
        <v>171.17</v>
      </c>
      <c r="BJ7" s="38">
        <v>58.95</v>
      </c>
      <c r="BK7" s="38">
        <v>974.93</v>
      </c>
      <c r="BL7" s="38">
        <v>855.8</v>
      </c>
      <c r="BM7" s="38">
        <v>789.46</v>
      </c>
      <c r="BN7" s="38">
        <v>826.83</v>
      </c>
      <c r="BO7" s="38">
        <v>867.83</v>
      </c>
      <c r="BP7" s="38">
        <v>832.52</v>
      </c>
      <c r="BQ7" s="38">
        <v>90.51</v>
      </c>
      <c r="BR7" s="38">
        <v>83.42</v>
      </c>
      <c r="BS7" s="38">
        <v>83.75</v>
      </c>
      <c r="BT7" s="38">
        <v>52.44</v>
      </c>
      <c r="BU7" s="38">
        <v>25.14</v>
      </c>
      <c r="BV7" s="38">
        <v>55.32</v>
      </c>
      <c r="BW7" s="38">
        <v>59.8</v>
      </c>
      <c r="BX7" s="38">
        <v>57.77</v>
      </c>
      <c r="BY7" s="38">
        <v>57.31</v>
      </c>
      <c r="BZ7" s="38">
        <v>57.08</v>
      </c>
      <c r="CA7" s="38">
        <v>60.94</v>
      </c>
      <c r="CB7" s="38">
        <v>193.63</v>
      </c>
      <c r="CC7" s="38">
        <v>216.48</v>
      </c>
      <c r="CD7" s="38">
        <v>210.65</v>
      </c>
      <c r="CE7" s="38">
        <v>338.53</v>
      </c>
      <c r="CF7" s="38">
        <v>701.67</v>
      </c>
      <c r="CG7" s="38">
        <v>283.17</v>
      </c>
      <c r="CH7" s="38">
        <v>263.76</v>
      </c>
      <c r="CI7" s="38">
        <v>274.35000000000002</v>
      </c>
      <c r="CJ7" s="38">
        <v>273.52</v>
      </c>
      <c r="CK7" s="38">
        <v>274.99</v>
      </c>
      <c r="CL7" s="38">
        <v>253.04</v>
      </c>
      <c r="CM7" s="38">
        <v>55.88</v>
      </c>
      <c r="CN7" s="38">
        <v>63.73</v>
      </c>
      <c r="CO7" s="38">
        <v>56.86</v>
      </c>
      <c r="CP7" s="38">
        <v>55.88</v>
      </c>
      <c r="CQ7" s="38">
        <v>59.8</v>
      </c>
      <c r="CR7" s="38">
        <v>60.65</v>
      </c>
      <c r="CS7" s="38">
        <v>51.75</v>
      </c>
      <c r="CT7" s="38">
        <v>50.68</v>
      </c>
      <c r="CU7" s="38">
        <v>50.14</v>
      </c>
      <c r="CV7" s="38">
        <v>54.83</v>
      </c>
      <c r="CW7" s="38">
        <v>54.84</v>
      </c>
      <c r="CX7" s="38">
        <v>100</v>
      </c>
      <c r="CY7" s="38">
        <v>100</v>
      </c>
      <c r="CZ7" s="38">
        <v>100</v>
      </c>
      <c r="DA7" s="38">
        <v>100</v>
      </c>
      <c r="DB7" s="38">
        <v>100</v>
      </c>
      <c r="DC7" s="38">
        <v>84.58</v>
      </c>
      <c r="DD7" s="38">
        <v>84.84</v>
      </c>
      <c r="DE7" s="38">
        <v>84.86</v>
      </c>
      <c r="DF7" s="38">
        <v>84.98</v>
      </c>
      <c r="DG7" s="38">
        <v>84.7</v>
      </c>
      <c r="DH7" s="38">
        <v>86.6</v>
      </c>
      <c r="DI7" s="38">
        <v>29.51</v>
      </c>
      <c r="DJ7" s="38">
        <v>32.229999999999997</v>
      </c>
      <c r="DK7" s="38">
        <v>34.950000000000003</v>
      </c>
      <c r="DL7" s="38">
        <v>37.67</v>
      </c>
      <c r="DM7" s="38">
        <v>40.39</v>
      </c>
      <c r="DN7" s="38">
        <v>22.9</v>
      </c>
      <c r="DO7" s="38">
        <v>24.87</v>
      </c>
      <c r="DP7" s="38">
        <v>24.13</v>
      </c>
      <c r="DQ7" s="38">
        <v>23.06</v>
      </c>
      <c r="DR7" s="38">
        <v>20.34</v>
      </c>
      <c r="DS7" s="38">
        <v>22.21</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2.0499999999999998</v>
      </c>
      <c r="EK7" s="38">
        <v>0.01</v>
      </c>
      <c r="EL7" s="38">
        <v>0.01</v>
      </c>
      <c r="EM7" s="38">
        <v>0.02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菅野　武志</cp:lastModifiedBy>
  <dcterms:created xsi:type="dcterms:W3CDTF">2021-12-03T07:29:46Z</dcterms:created>
  <dcterms:modified xsi:type="dcterms:W3CDTF">2022-01-14T02:05:23Z</dcterms:modified>
  <cp:category/>
</cp:coreProperties>
</file>