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195.1.1.4\0103$\01 総務課 03 財政係\08　地方公営企業\11　公営企業に係る「経営比較分析表」\R03\01提出\下水\"/>
    </mc:Choice>
  </mc:AlternateContent>
  <xr:revisionPtr revIDLastSave="0" documentId="13_ncr:1_{C58DF011-8D4B-4982-85A8-9F78EDEE446C}" xr6:coauthVersionLast="44" xr6:coauthVersionMax="44" xr10:uidLastSave="{00000000-0000-0000-0000-000000000000}"/>
  <workbookProtection workbookAlgorithmName="SHA-512" workbookHashValue="SfriHIKGpb2aBzF7CsBkJu3i0+c4/FiaAMjhiPTiqRXQ13W8X0xek4So3oTpK9R9BVttSiqLyBDlUE6/PifzWg==" workbookSaltValue="/l/RHiljtnXYu7ewoJiDv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R6" i="5"/>
  <c r="Q6" i="5"/>
  <c r="W10" i="4" s="1"/>
  <c r="P6" i="5"/>
  <c r="P10" i="4" s="1"/>
  <c r="O6" i="5"/>
  <c r="I10" i="4" s="1"/>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L10" i="4"/>
  <c r="AD10" i="4"/>
  <c r="B10" i="4"/>
  <c r="AL8" i="4"/>
  <c r="I8" i="4"/>
</calcChain>
</file>

<file path=xl/sharedStrings.xml><?xml version="1.0" encoding="utf-8"?>
<sst xmlns="http://schemas.openxmlformats.org/spreadsheetml/2006/main" count="236" uniqueCount="120">
  <si>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</si>
  <si>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</si>
  <si>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</si>
  <si>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</si>
  <si>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</si>
  <si>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</si>
  <si>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</si>
  <si>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</si>
  <si>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</si>
  <si>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</si>
  <si>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</si>
  <si>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</si>
  <si>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</si>
  <si>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</si>
  <si>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</si>
  <si>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</si>
  <si>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</si>
  <si>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</si>
  <si>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</si>
  <si>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</si>
  <si>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</si>
  <si>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</si>
  <si>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</si>
  <si>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</si>
  <si>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</si>
  <si>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</si>
  <si>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</si>
  <si>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</si>
  <si>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</si>
  <si>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</si>
  <si>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</si>
  <si>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</si>
  <si>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</si>
  <si>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</si>
  <si>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</si>
  <si>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</si>
  <si>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</si>
  <si>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</si>
  <si>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</si>
  <si>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</si>
  <si>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</si>
  <si>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</si>
  <si>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</si>
  <si>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</si>
  <si>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</si>
  <si>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</si>
  <si>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</si>
  <si>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</si>
  <si>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</si>
  <si>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</si>
  <si>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</si>
  <si>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</si>
  <si>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</si>
  <si>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</si>
  <si>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</si>
  <si>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</si>
  <si>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</si>
  <si>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</si>
  <si>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</si>
  <si>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</si>
  <si>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</si>
  <si>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</si>
  <si>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</si>
  <si>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</si>
  <si>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</si>
  <si>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</si>
  <si>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</si>
  <si>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</si>
  <si>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</si>
  <si>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</si>
  <si>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</si>
  <si>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</si>
  <si>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</si>
  <si>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</si>
  <si>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</si>
  <si>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</si>
  <si>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</si>
  <si>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</si>
  <si>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</si>
  <si>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</si>
  <si>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</si>
  <si>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</si>
  <si>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</si>
  <si>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</si>
  <si>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</si>
  <si>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</si>
  <si>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</si>
  <si>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</si>
  <si>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</si>
  <si>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</si>
  <si>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</si>
  <si>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</si>
  <si>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</si>
  <si>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</si>
  <si>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</si>
  <si>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</si>
  <si>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</si>
  <si>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</si>
  <si>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</si>
  <si>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最上町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</si>
  <si>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</si>
  <si>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</si>
  <si>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</si>
  <si>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</si>
  <si>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</si>
  <si>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</si>
  <si>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</si>
  <si>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</si>
  <si>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</si>
  <si>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</si>
  <si>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</si>
  <si>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</si>
  <si>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</si>
  <si>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</si>
  <si>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</si>
  <si>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</si>
  <si>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</si>
  <si>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ここ数年は、若干ではあるが接続数は増加しているが、人口減少の影響もあり大幅な接続率の増加は見込めない。今後料金収入のみで総費用を賄うことは難しく、現在は一般会計の繰越金に頼っている状態である。
　今後は人口減少も見据えた料金改定も視野に入れていかなければならないと考えている。また、機械設備等の更新を適切に行っていき、過大なスペックにならないようにしていきたい。</t>
    <rPh sb="3" eb="5">
      <t>スウネン</t>
    </rPh>
    <rPh sb="7" eb="9">
      <t>ジャッカン</t>
    </rPh>
    <rPh sb="14" eb="16">
      <t>セツゾク</t>
    </rPh>
    <rPh sb="16" eb="17">
      <t>スウ</t>
    </rPh>
    <rPh sb="18" eb="20">
      <t>ゾウカ</t>
    </rPh>
    <rPh sb="26" eb="28">
      <t>ジンコウ</t>
    </rPh>
    <rPh sb="28" eb="30">
      <t>ゲンショウ</t>
    </rPh>
    <rPh sb="31" eb="33">
      <t>エイキョウ</t>
    </rPh>
    <rPh sb="36" eb="38">
      <t>オオハバ</t>
    </rPh>
    <rPh sb="39" eb="41">
      <t>セツゾク</t>
    </rPh>
    <rPh sb="41" eb="42">
      <t>リツ</t>
    </rPh>
    <rPh sb="43" eb="45">
      <t>ゾウカ</t>
    </rPh>
    <rPh sb="46" eb="48">
      <t>ミコ</t>
    </rPh>
    <rPh sb="52" eb="54">
      <t>コンゴ</t>
    </rPh>
    <rPh sb="54" eb="56">
      <t>リョウキン</t>
    </rPh>
    <rPh sb="56" eb="58">
      <t>シュウニュウ</t>
    </rPh>
    <rPh sb="61" eb="62">
      <t>ソウ</t>
    </rPh>
    <rPh sb="62" eb="64">
      <t>ヒヨウ</t>
    </rPh>
    <rPh sb="65" eb="66">
      <t>マカナ</t>
    </rPh>
    <rPh sb="70" eb="71">
      <t>ムズカ</t>
    </rPh>
    <rPh sb="74" eb="76">
      <t>ゲンザイ</t>
    </rPh>
    <rPh sb="77" eb="79">
      <t>イッパン</t>
    </rPh>
    <rPh sb="79" eb="81">
      <t>カイケイ</t>
    </rPh>
    <rPh sb="82" eb="84">
      <t>クリコシ</t>
    </rPh>
    <rPh sb="84" eb="85">
      <t>キン</t>
    </rPh>
    <rPh sb="86" eb="87">
      <t>タヨ</t>
    </rPh>
    <rPh sb="91" eb="93">
      <t>ジョウタイ</t>
    </rPh>
    <rPh sb="99" eb="101">
      <t>コンゴ</t>
    </rPh>
    <rPh sb="102" eb="104">
      <t>ジンコウ</t>
    </rPh>
    <rPh sb="104" eb="106">
      <t>ゲンショウ</t>
    </rPh>
    <rPh sb="107" eb="109">
      <t>ミス</t>
    </rPh>
    <rPh sb="111" eb="113">
      <t>リョウキン</t>
    </rPh>
    <rPh sb="113" eb="115">
      <t>カイテイ</t>
    </rPh>
    <rPh sb="116" eb="118">
      <t>シヤ</t>
    </rPh>
    <rPh sb="119" eb="120">
      <t>イ</t>
    </rPh>
    <rPh sb="133" eb="134">
      <t>カンガ</t>
    </rPh>
    <rPh sb="142" eb="144">
      <t>キカイ</t>
    </rPh>
    <rPh sb="144" eb="146">
      <t>セツビ</t>
    </rPh>
    <rPh sb="146" eb="147">
      <t>トウ</t>
    </rPh>
    <rPh sb="148" eb="150">
      <t>コウシン</t>
    </rPh>
    <rPh sb="151" eb="153">
      <t>テキセツ</t>
    </rPh>
    <rPh sb="154" eb="155">
      <t>オコナ</t>
    </rPh>
    <rPh sb="160" eb="162">
      <t>カダイ</t>
    </rPh>
    <phoneticPr fontId="4"/>
  </si>
  <si>
    <t>　供用開始から１９年経過しているが、菅渠の老朽化に伴う大きな問題は発生していない。
　浄化センター機械設備の修繕等については今後も収支状況に配慮しつつ計画的に行い、突発的な修繕を抑えていきたいと考えている。</t>
    <rPh sb="1" eb="3">
      <t>キョウヨウ</t>
    </rPh>
    <rPh sb="3" eb="5">
      <t>カイシ</t>
    </rPh>
    <rPh sb="9" eb="10">
      <t>ネン</t>
    </rPh>
    <rPh sb="10" eb="12">
      <t>ケイカ</t>
    </rPh>
    <rPh sb="18" eb="19">
      <t>カン</t>
    </rPh>
    <rPh sb="19" eb="20">
      <t>キョ</t>
    </rPh>
    <rPh sb="21" eb="24">
      <t>ロウキュウカ</t>
    </rPh>
    <rPh sb="25" eb="26">
      <t>トモナ</t>
    </rPh>
    <rPh sb="27" eb="28">
      <t>オオ</t>
    </rPh>
    <rPh sb="30" eb="32">
      <t>モンダイ</t>
    </rPh>
    <rPh sb="33" eb="35">
      <t>ハッセイ</t>
    </rPh>
    <rPh sb="43" eb="45">
      <t>ジョウカ</t>
    </rPh>
    <rPh sb="49" eb="51">
      <t>キカイ</t>
    </rPh>
    <rPh sb="51" eb="53">
      <t>セツビ</t>
    </rPh>
    <rPh sb="54" eb="56">
      <t>シュウゼン</t>
    </rPh>
    <rPh sb="56" eb="57">
      <t>トウ</t>
    </rPh>
    <rPh sb="62" eb="64">
      <t>コンゴ</t>
    </rPh>
    <rPh sb="65" eb="67">
      <t>シュウシ</t>
    </rPh>
    <rPh sb="67" eb="69">
      <t>ジョウキョウ</t>
    </rPh>
    <rPh sb="70" eb="72">
      <t>ハイリョ</t>
    </rPh>
    <rPh sb="75" eb="78">
      <t>ケイカクテキ</t>
    </rPh>
    <rPh sb="79" eb="80">
      <t>オコナ</t>
    </rPh>
    <rPh sb="82" eb="85">
      <t>トッパツテキ</t>
    </rPh>
    <rPh sb="86" eb="88">
      <t>シュウゼン</t>
    </rPh>
    <rPh sb="89" eb="90">
      <t>オサ</t>
    </rPh>
    <rPh sb="97" eb="98">
      <t>カンガ</t>
    </rPh>
    <phoneticPr fontId="4"/>
  </si>
  <si>
    <t xml:space="preserve">　収益的収支比率については、令和元年度と比較すると、悪くなっている。その背景には、維持管理の増加によるところが大きい。
　経費回収率については前年度より使用料の収入が増加している為、率は良くなっている。しかし現在も料金収入では汚水処理費を賄うことが出来ず、不足分は一般会計繰越金に頼っている状態である。今後は施設設備等の計画的な更新を見据えた料金の改定も視野に入れていかなければならない。
　汚水処理原価については、ここ数年低くなっており、今年度は類似団体平均値を下回っている。昨年に比べて汚水処理費が減少し、有収水量が増加した為である。今後も処理施設設備の更新を計画的に行いつつ、維持管理費の削減に努めていきたい。
　施設利用率については前年度より増加しているが類似団体の平均には届いていない。今後の人口減少を踏まえ、過大なスペックとならないように適切な施設規模を維持していかなければならない。
　水洗化率についてはここ数年増加傾向にあり、類似団体の平均値は上回っている。今後も住宅リフォーム等と合わせて公共下水道への接続の啓発を行い、水洗化率の向上に努めていきたいと思う。
</t>
    <rPh sb="1" eb="4">
      <t>シュウエキテキ</t>
    </rPh>
    <rPh sb="4" eb="6">
      <t>シュウシ</t>
    </rPh>
    <rPh sb="6" eb="8">
      <t>ヒリツ</t>
    </rPh>
    <rPh sb="14" eb="16">
      <t>レイワ</t>
    </rPh>
    <rPh sb="16" eb="18">
      <t>ガンネン</t>
    </rPh>
    <rPh sb="18" eb="19">
      <t>ド</t>
    </rPh>
    <rPh sb="20" eb="22">
      <t>ヒカク</t>
    </rPh>
    <rPh sb="26" eb="27">
      <t>ワル</t>
    </rPh>
    <rPh sb="36" eb="38">
      <t>ハイケイ</t>
    </rPh>
    <rPh sb="41" eb="43">
      <t>イジ</t>
    </rPh>
    <rPh sb="43" eb="45">
      <t>カンリ</t>
    </rPh>
    <rPh sb="46" eb="48">
      <t>ゾウカ</t>
    </rPh>
    <rPh sb="55" eb="56">
      <t>オオ</t>
    </rPh>
    <rPh sb="61" eb="63">
      <t>ケイヒ</t>
    </rPh>
    <rPh sb="63" eb="65">
      <t>カイシュウ</t>
    </rPh>
    <rPh sb="65" eb="66">
      <t>リツ</t>
    </rPh>
    <rPh sb="71" eb="74">
      <t>ゼンネンド</t>
    </rPh>
    <rPh sb="76" eb="79">
      <t>シヨウリョウ</t>
    </rPh>
    <rPh sb="80" eb="82">
      <t>シュウニュウ</t>
    </rPh>
    <rPh sb="83" eb="85">
      <t>ゾウカ</t>
    </rPh>
    <rPh sb="89" eb="90">
      <t>タメ</t>
    </rPh>
    <rPh sb="91" eb="92">
      <t>リツ</t>
    </rPh>
    <rPh sb="93" eb="94">
      <t>ヨ</t>
    </rPh>
    <rPh sb="104" eb="106">
      <t>ゲンザイ</t>
    </rPh>
    <rPh sb="107" eb="109">
      <t>リョウキン</t>
    </rPh>
    <rPh sb="109" eb="111">
      <t>シュウニュウ</t>
    </rPh>
    <rPh sb="113" eb="115">
      <t>オスイ</t>
    </rPh>
    <rPh sb="115" eb="117">
      <t>ショリ</t>
    </rPh>
    <rPh sb="117" eb="118">
      <t>ヒ</t>
    </rPh>
    <rPh sb="119" eb="120">
      <t>マカナ</t>
    </rPh>
    <rPh sb="124" eb="126">
      <t>デキ</t>
    </rPh>
    <rPh sb="128" eb="131">
      <t>フソクブン</t>
    </rPh>
    <rPh sb="132" eb="134">
      <t>イッパン</t>
    </rPh>
    <rPh sb="134" eb="136">
      <t>カイケイ</t>
    </rPh>
    <rPh sb="136" eb="138">
      <t>クリコシ</t>
    </rPh>
    <rPh sb="138" eb="139">
      <t>キン</t>
    </rPh>
    <rPh sb="140" eb="141">
      <t>タヨ</t>
    </rPh>
    <rPh sb="145" eb="147">
      <t>ジョウタイ</t>
    </rPh>
    <rPh sb="151" eb="153">
      <t>コンゴ</t>
    </rPh>
    <rPh sb="154" eb="156">
      <t>シセツ</t>
    </rPh>
    <rPh sb="156" eb="158">
      <t>セツビ</t>
    </rPh>
    <rPh sb="158" eb="159">
      <t>トウ</t>
    </rPh>
    <rPh sb="160" eb="163">
      <t>ケイカクテキ</t>
    </rPh>
    <rPh sb="164" eb="166">
      <t>コウシン</t>
    </rPh>
    <rPh sb="167" eb="169">
      <t>ミス</t>
    </rPh>
    <rPh sb="171" eb="173">
      <t>リョウキン</t>
    </rPh>
    <rPh sb="174" eb="176">
      <t>カイテイ</t>
    </rPh>
    <rPh sb="177" eb="179">
      <t>シヤ</t>
    </rPh>
    <rPh sb="180" eb="181">
      <t>イ</t>
    </rPh>
    <rPh sb="196" eb="198">
      <t>オスイ</t>
    </rPh>
    <rPh sb="198" eb="200">
      <t>ショリ</t>
    </rPh>
    <rPh sb="200" eb="202">
      <t>ゲンカ</t>
    </rPh>
    <rPh sb="212" eb="213">
      <t>ヒク</t>
    </rPh>
    <rPh sb="220" eb="223">
      <t>コンネンド</t>
    </rPh>
    <rPh sb="224" eb="226">
      <t>ルイジ</t>
    </rPh>
    <rPh sb="226" eb="228">
      <t>ダンタイ</t>
    </rPh>
    <rPh sb="228" eb="231">
      <t>ヘイキンチ</t>
    </rPh>
    <rPh sb="232" eb="234">
      <t>シタマワ</t>
    </rPh>
    <rPh sb="239" eb="241">
      <t>サクネン</t>
    </rPh>
    <rPh sb="242" eb="243">
      <t>クラ</t>
    </rPh>
    <rPh sb="245" eb="247">
      <t>オスイ</t>
    </rPh>
    <rPh sb="247" eb="249">
      <t>ショリ</t>
    </rPh>
    <rPh sb="249" eb="250">
      <t>ヒ</t>
    </rPh>
    <rPh sb="251" eb="253">
      <t>ゲンショウ</t>
    </rPh>
    <rPh sb="255" eb="257">
      <t>ユウシュウ</t>
    </rPh>
    <rPh sb="257" eb="259">
      <t>スイリョウ</t>
    </rPh>
    <rPh sb="260" eb="262">
      <t>ゾウカ</t>
    </rPh>
    <rPh sb="264" eb="265">
      <t>タメ</t>
    </rPh>
    <rPh sb="269" eb="271">
      <t>コンゴ</t>
    </rPh>
    <rPh sb="272" eb="274">
      <t>ショリ</t>
    </rPh>
    <rPh sb="274" eb="276">
      <t>シセツ</t>
    </rPh>
    <rPh sb="276" eb="278">
      <t>セツビ</t>
    </rPh>
    <rPh sb="279" eb="281">
      <t>コウシン</t>
    </rPh>
    <rPh sb="282" eb="285">
      <t>ケイカクテキ</t>
    </rPh>
    <rPh sb="286" eb="287">
      <t>オコナ</t>
    </rPh>
    <rPh sb="291" eb="293">
      <t>イジ</t>
    </rPh>
    <rPh sb="293" eb="296">
      <t>カンリヒ</t>
    </rPh>
    <rPh sb="297" eb="299">
      <t>サクゲン</t>
    </rPh>
    <rPh sb="300" eb="301">
      <t>ツト</t>
    </rPh>
    <rPh sb="310" eb="312">
      <t>シセツ</t>
    </rPh>
    <rPh sb="312" eb="314">
      <t>リヨウ</t>
    </rPh>
    <rPh sb="314" eb="315">
      <t>リツ</t>
    </rPh>
    <rPh sb="320" eb="323">
      <t>ゼンネンド</t>
    </rPh>
    <rPh sb="325" eb="327">
      <t>ゾウカ</t>
    </rPh>
    <rPh sb="332" eb="334">
      <t>ルイジ</t>
    </rPh>
    <rPh sb="334" eb="336">
      <t>ダンタイ</t>
    </rPh>
    <rPh sb="337" eb="339">
      <t>ヘイキン</t>
    </rPh>
    <rPh sb="341" eb="342">
      <t>トド</t>
    </rPh>
    <rPh sb="348" eb="350">
      <t>コンゴ</t>
    </rPh>
    <rPh sb="351" eb="353">
      <t>ジンコウ</t>
    </rPh>
    <rPh sb="353" eb="355">
      <t>ゲンショウ</t>
    </rPh>
    <rPh sb="356" eb="357">
      <t>フ</t>
    </rPh>
    <rPh sb="360" eb="362">
      <t>カダイ</t>
    </rPh>
    <rPh sb="375" eb="377">
      <t>テキセツ</t>
    </rPh>
    <rPh sb="378" eb="380">
      <t>シセツ</t>
    </rPh>
    <rPh sb="380" eb="382">
      <t>キボ</t>
    </rPh>
    <rPh sb="383" eb="385">
      <t>イジ</t>
    </rPh>
    <rPh sb="400" eb="403">
      <t>スイセンカ</t>
    </rPh>
    <rPh sb="403" eb="404">
      <t>リツ</t>
    </rPh>
    <rPh sb="411" eb="413">
      <t>スウネン</t>
    </rPh>
    <rPh sb="413" eb="415">
      <t>ゾウカ</t>
    </rPh>
    <rPh sb="415" eb="417">
      <t>ケイコウ</t>
    </rPh>
    <rPh sb="421" eb="423">
      <t>ルイジ</t>
    </rPh>
    <rPh sb="423" eb="425">
      <t>ダンタイ</t>
    </rPh>
    <rPh sb="426" eb="428">
      <t>ヘイキン</t>
    </rPh>
    <rPh sb="428" eb="429">
      <t>チ</t>
    </rPh>
    <rPh sb="430" eb="432">
      <t>ウワマワ</t>
    </rPh>
    <rPh sb="437" eb="439">
      <t>コンゴ</t>
    </rPh>
    <rPh sb="440" eb="442">
      <t>ジュウタク</t>
    </rPh>
    <rPh sb="447" eb="448">
      <t>トウ</t>
    </rPh>
    <rPh sb="449" eb="450">
      <t>ア</t>
    </rPh>
    <rPh sb="453" eb="455">
      <t>コウキョウ</t>
    </rPh>
    <rPh sb="455" eb="458">
      <t>ゲスイドウ</t>
    </rPh>
    <rPh sb="460" eb="462">
      <t>セツゾク</t>
    </rPh>
    <rPh sb="463" eb="465">
      <t>ケイハツ</t>
    </rPh>
    <rPh sb="466" eb="467">
      <t>オコナ</t>
    </rPh>
    <rPh sb="469" eb="472">
      <t>スイセンカ</t>
    </rPh>
    <rPh sb="472" eb="473">
      <t>リツ</t>
    </rPh>
    <rPh sb="474" eb="476">
      <t>コウジョウ</t>
    </rPh>
    <rPh sb="477" eb="478">
      <t>ツト</t>
    </rPh>
    <rPh sb="485" eb="486">
      <t>オモ</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</si>
</sst>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F70-4E23-BDCA-ABBE956A3C8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0.13</c:v>
                </c:pt>
                <c:pt idx="2">
                  <c:v>0.12</c:v>
                </c:pt>
                <c:pt idx="3">
                  <c:v>0.1</c:v>
                </c:pt>
                <c:pt idx="4">
                  <c:v>0.32</c:v>
                </c:pt>
              </c:numCache>
            </c:numRef>
          </c:val>
          <c:smooth val="0"/>
          <c:extLst>
            <c:ext xmlns:c16="http://schemas.microsoft.com/office/drawing/2014/chart" uri="{C3380CC4-5D6E-409C-BE32-E72D297353CC}">
              <c16:uniqueId val="{00000001-BF70-4E23-BDCA-ABBE956A3C8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46</c:v>
                </c:pt>
                <c:pt idx="1">
                  <c:v>47.82</c:v>
                </c:pt>
                <c:pt idx="2">
                  <c:v>46.06</c:v>
                </c:pt>
                <c:pt idx="3">
                  <c:v>45.59</c:v>
                </c:pt>
                <c:pt idx="4">
                  <c:v>46.76</c:v>
                </c:pt>
              </c:numCache>
            </c:numRef>
          </c:val>
          <c:extLst>
            <c:ext xmlns:c16="http://schemas.microsoft.com/office/drawing/2014/chart" uri="{C3380CC4-5D6E-409C-BE32-E72D297353CC}">
              <c16:uniqueId val="{00000000-9E9E-486C-8B8D-96338B4717C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49.25</c:v>
                </c:pt>
                <c:pt idx="1">
                  <c:v>50.24</c:v>
                </c:pt>
                <c:pt idx="2">
                  <c:v>49.68</c:v>
                </c:pt>
                <c:pt idx="3">
                  <c:v>49.27</c:v>
                </c:pt>
                <c:pt idx="4">
                  <c:v>49.47</c:v>
                </c:pt>
              </c:numCache>
            </c:numRef>
          </c:val>
          <c:smooth val="0"/>
          <c:extLst>
            <c:ext xmlns:c16="http://schemas.microsoft.com/office/drawing/2014/chart" uri="{C3380CC4-5D6E-409C-BE32-E72D297353CC}">
              <c16:uniqueId val="{00000001-9E9E-486C-8B8D-96338B4717C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78.489999999999995</c:v>
                </c:pt>
                <c:pt idx="1">
                  <c:v>79.84</c:v>
                </c:pt>
                <c:pt idx="2">
                  <c:v>80.63</c:v>
                </c:pt>
                <c:pt idx="3">
                  <c:v>82.31</c:v>
                </c:pt>
                <c:pt idx="4">
                  <c:v>82.9</c:v>
                </c:pt>
              </c:numCache>
            </c:numRef>
          </c:val>
          <c:extLst>
            <c:ext xmlns:c16="http://schemas.microsoft.com/office/drawing/2014/chart" uri="{C3380CC4-5D6E-409C-BE32-E72D297353CC}">
              <c16:uniqueId val="{00000000-02CB-43DE-8F55-EA1841F6B1C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84.17</c:v>
                </c:pt>
                <c:pt idx="2">
                  <c:v>83.35</c:v>
                </c:pt>
                <c:pt idx="3">
                  <c:v>83.16</c:v>
                </c:pt>
                <c:pt idx="4">
                  <c:v>82.06</c:v>
                </c:pt>
              </c:numCache>
            </c:numRef>
          </c:val>
          <c:smooth val="0"/>
          <c:extLst>
            <c:ext xmlns:c16="http://schemas.microsoft.com/office/drawing/2014/chart" uri="{C3380CC4-5D6E-409C-BE32-E72D297353CC}">
              <c16:uniqueId val="{00000001-02CB-43DE-8F55-EA1841F6B1C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76.37</c:v>
                </c:pt>
                <c:pt idx="1">
                  <c:v>77.89</c:v>
                </c:pt>
                <c:pt idx="2">
                  <c:v>76.38</c:v>
                </c:pt>
                <c:pt idx="3">
                  <c:v>77.180000000000007</c:v>
                </c:pt>
                <c:pt idx="4">
                  <c:v>73.599999999999994</c:v>
                </c:pt>
              </c:numCache>
            </c:numRef>
          </c:val>
          <c:extLst>
            <c:ext xmlns:c16="http://schemas.microsoft.com/office/drawing/2014/chart" uri="{C3380CC4-5D6E-409C-BE32-E72D297353CC}">
              <c16:uniqueId val="{00000000-B87B-4658-BD50-412DD7779DBF}"/>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87B-4658-BD50-412DD7779DBF}"/>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B97-4BCC-A329-784BA9BDF8B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B97-4BCC-A329-784BA9BDF8B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DF8-4E75-B549-34F73B34C78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DF8-4E75-B549-34F73B34C78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4DE-483C-82F3-6EBF98A34D6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4DE-483C-82F3-6EBF98A34D6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AA5-4548-9C10-D60646C1633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AA5-4548-9C10-D60646C1633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8DD-4869-9D33-EC349464076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1047.6500000000001</c:v>
                </c:pt>
                <c:pt idx="1">
                  <c:v>1124.26</c:v>
                </c:pt>
                <c:pt idx="2">
                  <c:v>1048.23</c:v>
                </c:pt>
                <c:pt idx="3">
                  <c:v>1130.42</c:v>
                </c:pt>
                <c:pt idx="4">
                  <c:v>1245.0999999999999</c:v>
                </c:pt>
              </c:numCache>
            </c:numRef>
          </c:val>
          <c:smooth val="0"/>
          <c:extLst>
            <c:ext xmlns:c16="http://schemas.microsoft.com/office/drawing/2014/chart" uri="{C3380CC4-5D6E-409C-BE32-E72D297353CC}">
              <c16:uniqueId val="{00000001-28DD-4869-9D33-EC349464076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69.22</c:v>
                </c:pt>
                <c:pt idx="1">
                  <c:v>63.63</c:v>
                </c:pt>
                <c:pt idx="2">
                  <c:v>54.03</c:v>
                </c:pt>
                <c:pt idx="3">
                  <c:v>64.36</c:v>
                </c:pt>
                <c:pt idx="4">
                  <c:v>83.19</c:v>
                </c:pt>
              </c:numCache>
            </c:numRef>
          </c:val>
          <c:extLst>
            <c:ext xmlns:c16="http://schemas.microsoft.com/office/drawing/2014/chart" uri="{C3380CC4-5D6E-409C-BE32-E72D297353CC}">
              <c16:uniqueId val="{00000000-F4AF-4381-8BC6-FEA39DAF0E1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74.040000000000006</c:v>
                </c:pt>
                <c:pt idx="1">
                  <c:v>80.58</c:v>
                </c:pt>
                <c:pt idx="2">
                  <c:v>78.92</c:v>
                </c:pt>
                <c:pt idx="3">
                  <c:v>74.17</c:v>
                </c:pt>
                <c:pt idx="4">
                  <c:v>79.77</c:v>
                </c:pt>
              </c:numCache>
            </c:numRef>
          </c:val>
          <c:smooth val="0"/>
          <c:extLst>
            <c:ext xmlns:c16="http://schemas.microsoft.com/office/drawing/2014/chart" uri="{C3380CC4-5D6E-409C-BE32-E72D297353CC}">
              <c16:uniqueId val="{00000001-F4AF-4381-8BC6-FEA39DAF0E1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201.92</c:v>
                </c:pt>
                <c:pt idx="1">
                  <c:v>214.47</c:v>
                </c:pt>
                <c:pt idx="2">
                  <c:v>294.58</c:v>
                </c:pt>
                <c:pt idx="3">
                  <c:v>247.09</c:v>
                </c:pt>
                <c:pt idx="4">
                  <c:v>193.38</c:v>
                </c:pt>
              </c:numCache>
            </c:numRef>
          </c:val>
          <c:extLst>
            <c:ext xmlns:c16="http://schemas.microsoft.com/office/drawing/2014/chart" uri="{C3380CC4-5D6E-409C-BE32-E72D297353CC}">
              <c16:uniqueId val="{00000000-16DB-49D1-90D9-6C26A4421115}"/>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235.61</c:v>
                </c:pt>
                <c:pt idx="1">
                  <c:v>216.21</c:v>
                </c:pt>
                <c:pt idx="2">
                  <c:v>220.31</c:v>
                </c:pt>
                <c:pt idx="3">
                  <c:v>230.95</c:v>
                </c:pt>
                <c:pt idx="4">
                  <c:v>214.56</c:v>
                </c:pt>
              </c:numCache>
            </c:numRef>
          </c:val>
          <c:smooth val="0"/>
          <c:extLst>
            <c:ext xmlns:c16="http://schemas.microsoft.com/office/drawing/2014/chart" uri="{C3380CC4-5D6E-409C-BE32-E72D297353CC}">
              <c16:uniqueId val="{00000001-16DB-49D1-90D9-6C26A4421115}"/>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M43" zoomScale="90" zoomScaleNormal="9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最上町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Cd2</v>
      </c>
      <c r="X8" s="72"/>
      <c r="Y8" s="72"/>
      <c r="Z8" s="72"/>
      <c r="AA8" s="72"/>
      <c r="AB8" s="72"/>
      <c r="AC8" s="72"/>
      <c r="AD8" s="73" t="str">
        <f>データ!$M$6</f>
        <v>非設置</v>
      </c>
      <c r="AE8" s="73"/>
      <c r="AF8" s="73"/>
      <c r="AG8" s="73"/>
      <c r="AH8" s="73"/>
      <c r="AI8" s="73"/>
      <c r="AJ8" s="73"/>
      <c r="AK8" s="3"/>
      <c r="AL8" s="69">
        <f>データ!S6</f>
        <v>8279</v>
      </c>
      <c r="AM8" s="69"/>
      <c r="AN8" s="69"/>
      <c r="AO8" s="69"/>
      <c r="AP8" s="69"/>
      <c r="AQ8" s="69"/>
      <c r="AR8" s="69"/>
      <c r="AS8" s="69"/>
      <c r="AT8" s="68">
        <f>データ!T6</f>
        <v>330.37</v>
      </c>
      <c r="AU8" s="68"/>
      <c r="AV8" s="68"/>
      <c r="AW8" s="68"/>
      <c r="AX8" s="68"/>
      <c r="AY8" s="68"/>
      <c r="AZ8" s="68"/>
      <c r="BA8" s="68"/>
      <c r="BB8" s="68">
        <f>データ!U6</f>
        <v>25.06</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35.86</v>
      </c>
      <c r="Q10" s="68"/>
      <c r="R10" s="68"/>
      <c r="S10" s="68"/>
      <c r="T10" s="68"/>
      <c r="U10" s="68"/>
      <c r="V10" s="68"/>
      <c r="W10" s="68">
        <f>データ!Q6</f>
        <v>81.19</v>
      </c>
      <c r="X10" s="68"/>
      <c r="Y10" s="68"/>
      <c r="Z10" s="68"/>
      <c r="AA10" s="68"/>
      <c r="AB10" s="68"/>
      <c r="AC10" s="68"/>
      <c r="AD10" s="69">
        <f>データ!R6</f>
        <v>2910</v>
      </c>
      <c r="AE10" s="69"/>
      <c r="AF10" s="69"/>
      <c r="AG10" s="69"/>
      <c r="AH10" s="69"/>
      <c r="AI10" s="69"/>
      <c r="AJ10" s="69"/>
      <c r="AK10" s="2"/>
      <c r="AL10" s="69">
        <f>データ!V6</f>
        <v>2942</v>
      </c>
      <c r="AM10" s="69"/>
      <c r="AN10" s="69"/>
      <c r="AO10" s="69"/>
      <c r="AP10" s="69"/>
      <c r="AQ10" s="69"/>
      <c r="AR10" s="69"/>
      <c r="AS10" s="69"/>
      <c r="AT10" s="68">
        <f>データ!W6</f>
        <v>1.35</v>
      </c>
      <c r="AU10" s="68"/>
      <c r="AV10" s="68"/>
      <c r="AW10" s="68"/>
      <c r="AX10" s="68"/>
      <c r="AY10" s="68"/>
      <c r="AZ10" s="68"/>
      <c r="BA10" s="68"/>
      <c r="BB10" s="68">
        <f>データ!X6</f>
        <v>2179.2600000000002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【705.21】</v>
      </c>
      <c r="I86" s="26" t="str">
        <f>データ!CA6</f>
        <v>【98.96】</v>
      </c>
      <c r="J86" s="26" t="str">
        <f>データ!CL6</f>
        <v>【134.52】</v>
      </c>
      <c r="K86" s="26" t="str">
        <f>データ!CW6</f>
        <v>【59.57】</v>
      </c>
      <c r="L86" s="26" t="str">
        <f>データ!DH6</f>
        <v>【95.57】</v>
      </c>
      <c r="M86" s="26" t="s">
        <v>45</v>
      </c>
      <c r="N86" s="26" t="s">
        <v>45</v>
      </c>
      <c r="O86" s="26" t="str">
        <f>データ!EO6</f>
        <v>【0.30】</v>
      </c>
    </row>
  </sheetData>
  <sheetProtection algorithmName="SHA-512" hashValue="Qyx8OJJasVhdgGQZumpSS0i3EQmmCsohsZjzpbt0Vz9uylYnCZR5c+/3NJLK7DQpWSDnIW0PZ1S4lj2940LnKw==" saltValue="yybpDyfAheE08wYCjL17/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2020</v>
      </c>
      <c r="C6" s="33">
        <f t="shared" ref="C6:X6" si="3">C7</f>
        <v>63622</v>
      </c>
      <c r="D6" s="33">
        <f t="shared" si="3"/>
        <v>47</v>
      </c>
      <c r="E6" s="33">
        <f t="shared" si="3"/>
        <v>17</v>
      </c>
      <c r="F6" s="33">
        <f t="shared" si="3"/>
        <v>1</v>
      </c>
      <c r="G6" s="33">
        <f t="shared" si="3"/>
        <v>0</v>
      </c>
      <c r="H6" s="33" t="str">
        <f t="shared" si="3"/>
        <v>山形県　最上町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35.86</v>
      </c>
      <c r="Q6" s="34">
        <f t="shared" si="3"/>
        <v>81.19</v>
      </c>
      <c r="R6" s="34">
        <f t="shared" si="3"/>
        <v>2910</v>
      </c>
      <c r="S6" s="34">
        <f t="shared" si="3"/>
        <v>8279</v>
      </c>
      <c r="T6" s="34">
        <f t="shared" si="3"/>
        <v>330.37</v>
      </c>
      <c r="U6" s="34">
        <f t="shared" si="3"/>
        <v>25.06</v>
      </c>
      <c r="V6" s="34">
        <f t="shared" si="3"/>
        <v>2942</v>
      </c>
      <c r="W6" s="34">
        <f t="shared" si="3"/>
        <v>1.35</v>
      </c>
      <c r="X6" s="34">
        <f t="shared" si="3"/>
        <v>2179.2600000000002</v>
      </c>
      <c r="Y6" s="35">
        <f>IF(Y7="",NA(),Y7)</f>
        <v>76.37</v>
      </c>
      <c r="Z6" s="35">
        <f t="shared" ref="Z6:AH6" si="4">IF(Z7="",NA(),Z7)</f>
        <v>77.89</v>
      </c>
      <c r="AA6" s="35">
        <f t="shared" si="4"/>
        <v>76.38</v>
      </c>
      <c r="AB6" s="35">
        <f t="shared" si="4"/>
        <v>77.180000000000007</v>
      </c>
      <c r="AC6" s="35">
        <f t="shared" si="4"/>
        <v>73.599999999999994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1047.6500000000001</v>
      </c>
      <c r="BL6" s="35">
        <f t="shared" si="7"/>
        <v>1124.26</v>
      </c>
      <c r="BM6" s="35">
        <f t="shared" si="7"/>
        <v>1048.23</v>
      </c>
      <c r="BN6" s="35">
        <f t="shared" si="7"/>
        <v>1130.42</v>
      </c>
      <c r="BO6" s="35">
        <f t="shared" si="7"/>
        <v>1245.0999999999999</v>
      </c>
      <c r="BP6" s="34" t="str">
        <f>IF(BP7="","",IF(BP7="-","【-】","【"&amp;SUBSTITUTE(TEXT(BP7,"#,##0.00"),"-","△")&amp;"】"))</f>
        <v>【705.21】</v>
      </c>
      <c r="BQ6" s="35">
        <f>IF(BQ7="",NA(),BQ7)</f>
        <v>69.22</v>
      </c>
      <c r="BR6" s="35">
        <f t="shared" ref="BR6:BZ6" si="8">IF(BR7="",NA(),BR7)</f>
        <v>63.63</v>
      </c>
      <c r="BS6" s="35">
        <f t="shared" si="8"/>
        <v>54.03</v>
      </c>
      <c r="BT6" s="35">
        <f t="shared" si="8"/>
        <v>64.36</v>
      </c>
      <c r="BU6" s="35">
        <f t="shared" si="8"/>
        <v>83.19</v>
      </c>
      <c r="BV6" s="35">
        <f t="shared" si="8"/>
        <v>74.040000000000006</v>
      </c>
      <c r="BW6" s="35">
        <f t="shared" si="8"/>
        <v>80.58</v>
      </c>
      <c r="BX6" s="35">
        <f t="shared" si="8"/>
        <v>78.92</v>
      </c>
      <c r="BY6" s="35">
        <f t="shared" si="8"/>
        <v>74.17</v>
      </c>
      <c r="BZ6" s="35">
        <f t="shared" si="8"/>
        <v>79.77</v>
      </c>
      <c r="CA6" s="34" t="str">
        <f>IF(CA7="","",IF(CA7="-","【-】","【"&amp;SUBSTITUTE(TEXT(CA7,"#,##0.00"),"-","△")&amp;"】"))</f>
        <v>【98.96】</v>
      </c>
      <c r="CB6" s="35">
        <f>IF(CB7="",NA(),CB7)</f>
        <v>201.92</v>
      </c>
      <c r="CC6" s="35">
        <f t="shared" ref="CC6:CK6" si="9">IF(CC7="",NA(),CC7)</f>
        <v>214.47</v>
      </c>
      <c r="CD6" s="35">
        <f t="shared" si="9"/>
        <v>294.58</v>
      </c>
      <c r="CE6" s="35">
        <f t="shared" si="9"/>
        <v>247.09</v>
      </c>
      <c r="CF6" s="35">
        <f t="shared" si="9"/>
        <v>193.38</v>
      </c>
      <c r="CG6" s="35">
        <f t="shared" si="9"/>
        <v>235.61</v>
      </c>
      <c r="CH6" s="35">
        <f t="shared" si="9"/>
        <v>216.21</v>
      </c>
      <c r="CI6" s="35">
        <f t="shared" si="9"/>
        <v>220.31</v>
      </c>
      <c r="CJ6" s="35">
        <f t="shared" si="9"/>
        <v>230.95</v>
      </c>
      <c r="CK6" s="35">
        <f t="shared" si="9"/>
        <v>214.56</v>
      </c>
      <c r="CL6" s="34" t="str">
        <f>IF(CL7="","",IF(CL7="-","【-】","【"&amp;SUBSTITUTE(TEXT(CL7,"#,##0.00"),"-","△")&amp;"】"))</f>
        <v>【134.52】</v>
      </c>
      <c r="CM6" s="35">
        <f>IF(CM7="",NA(),CM7)</f>
        <v>46</v>
      </c>
      <c r="CN6" s="35">
        <f t="shared" ref="CN6:CV6" si="10">IF(CN7="",NA(),CN7)</f>
        <v>47.82</v>
      </c>
      <c r="CO6" s="35">
        <f t="shared" si="10"/>
        <v>46.06</v>
      </c>
      <c r="CP6" s="35">
        <f t="shared" si="10"/>
        <v>45.59</v>
      </c>
      <c r="CQ6" s="35">
        <f t="shared" si="10"/>
        <v>46.76</v>
      </c>
      <c r="CR6" s="35">
        <f t="shared" si="10"/>
        <v>49.25</v>
      </c>
      <c r="CS6" s="35">
        <f t="shared" si="10"/>
        <v>50.24</v>
      </c>
      <c r="CT6" s="35">
        <f t="shared" si="10"/>
        <v>49.68</v>
      </c>
      <c r="CU6" s="35">
        <f t="shared" si="10"/>
        <v>49.27</v>
      </c>
      <c r="CV6" s="35">
        <f t="shared" si="10"/>
        <v>49.47</v>
      </c>
      <c r="CW6" s="34" t="str">
        <f>IF(CW7="","",IF(CW7="-","【-】","【"&amp;SUBSTITUTE(TEXT(CW7,"#,##0.00"),"-","△")&amp;"】"))</f>
        <v>【59.57】</v>
      </c>
      <c r="CX6" s="35">
        <f>IF(CX7="",NA(),CX7)</f>
        <v>78.489999999999995</v>
      </c>
      <c r="CY6" s="35">
        <f t="shared" ref="CY6:DG6" si="11">IF(CY7="",NA(),CY7)</f>
        <v>79.84</v>
      </c>
      <c r="CZ6" s="35">
        <f t="shared" si="11"/>
        <v>80.63</v>
      </c>
      <c r="DA6" s="35">
        <f t="shared" si="11"/>
        <v>82.31</v>
      </c>
      <c r="DB6" s="35">
        <f t="shared" si="11"/>
        <v>82.9</v>
      </c>
      <c r="DC6" s="35">
        <f t="shared" si="11"/>
        <v>84.12</v>
      </c>
      <c r="DD6" s="35">
        <f t="shared" si="11"/>
        <v>84.17</v>
      </c>
      <c r="DE6" s="35">
        <f t="shared" si="11"/>
        <v>83.35</v>
      </c>
      <c r="DF6" s="35">
        <f t="shared" si="11"/>
        <v>83.16</v>
      </c>
      <c r="DG6" s="35">
        <f t="shared" si="11"/>
        <v>82.06</v>
      </c>
      <c r="DH6" s="34" t="str">
        <f>IF(DH7="","",IF(DH7="-","【-】","【"&amp;SUBSTITUTE(TEXT(DH7,"#,##0.00"),"-","△")&amp;"】"))</f>
        <v>【95.57】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v>
      </c>
      <c r="EK6" s="35">
        <f t="shared" si="14"/>
        <v>0.13</v>
      </c>
      <c r="EL6" s="35">
        <f t="shared" si="14"/>
        <v>0.12</v>
      </c>
      <c r="EM6" s="35">
        <f t="shared" si="14"/>
        <v>0.1</v>
      </c>
      <c r="EN6" s="35">
        <f t="shared" si="14"/>
        <v>0.32</v>
      </c>
      <c r="EO6" s="34" t="str">
        <f>IF(EO7="","",IF(EO7="-","【-】","【"&amp;SUBSTITUTE(TEXT(EO7,"#,##0.00"),"-","△")&amp;"】"))</f>
        <v>【0.30】</v>
      </c>
    </row>
    <row r="7" spans="1:145" s="36" customFormat="1" x14ac:dyDescent="0.15">
      <c r="A7" s="28"/>
      <c r="B7" s="37">
        <v>2020</v>
      </c>
      <c r="C7" s="37">
        <v>63622</v>
      </c>
      <c r="D7" s="37">
        <v>47</v>
      </c>
      <c r="E7" s="37">
        <v>17</v>
      </c>
      <c r="F7" s="37">
        <v>1</v>
      </c>
      <c r="G7" s="37">
        <v>0</v>
      </c>
      <c r="H7" s="37" t="s">
        <v>99</v>
      </c>
      <c r="I7" s="37" t="s">
        <v>100</v>
      </c>
      <c r="J7" s="37" t="s">
        <v>101</v>
      </c>
      <c r="K7" s="37" t="s">
        <v>102</v>
      </c>
      <c r="L7" s="37" t="s">
        <v>103</v>
      </c>
      <c r="M7" s="37" t="s">
        <v>104</v>
      </c>
      <c r="N7" s="38" t="s">
        <v>105</v>
      </c>
      <c r="O7" s="38" t="s">
        <v>106</v>
      </c>
      <c r="P7" s="38">
        <v>35.86</v>
      </c>
      <c r="Q7" s="38">
        <v>81.19</v>
      </c>
      <c r="R7" s="38">
        <v>2910</v>
      </c>
      <c r="S7" s="38">
        <v>8279</v>
      </c>
      <c r="T7" s="38">
        <v>330.37</v>
      </c>
      <c r="U7" s="38">
        <v>25.06</v>
      </c>
      <c r="V7" s="38">
        <v>2942</v>
      </c>
      <c r="W7" s="38">
        <v>1.35</v>
      </c>
      <c r="X7" s="38">
        <v>2179.2600000000002</v>
      </c>
      <c r="Y7" s="38">
        <v>76.37</v>
      </c>
      <c r="Z7" s="38">
        <v>77.89</v>
      </c>
      <c r="AA7" s="38">
        <v>76.38</v>
      </c>
      <c r="AB7" s="38">
        <v>77.180000000000007</v>
      </c>
      <c r="AC7" s="38">
        <v>73.599999999999994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1047.6500000000001</v>
      </c>
      <c r="BL7" s="38">
        <v>1124.26</v>
      </c>
      <c r="BM7" s="38">
        <v>1048.23</v>
      </c>
      <c r="BN7" s="38">
        <v>1130.42</v>
      </c>
      <c r="BO7" s="38">
        <v>1245.0999999999999</v>
      </c>
      <c r="BP7" s="38">
        <v>705.21</v>
      </c>
      <c r="BQ7" s="38">
        <v>69.22</v>
      </c>
      <c r="BR7" s="38">
        <v>63.63</v>
      </c>
      <c r="BS7" s="38">
        <v>54.03</v>
      </c>
      <c r="BT7" s="38">
        <v>64.36</v>
      </c>
      <c r="BU7" s="38">
        <v>83.19</v>
      </c>
      <c r="BV7" s="38">
        <v>74.040000000000006</v>
      </c>
      <c r="BW7" s="38">
        <v>80.58</v>
      </c>
      <c r="BX7" s="38">
        <v>78.92</v>
      </c>
      <c r="BY7" s="38">
        <v>74.17</v>
      </c>
      <c r="BZ7" s="38">
        <v>79.77</v>
      </c>
      <c r="CA7" s="38">
        <v>98.96</v>
      </c>
      <c r="CB7" s="38">
        <v>201.92</v>
      </c>
      <c r="CC7" s="38">
        <v>214.47</v>
      </c>
      <c r="CD7" s="38">
        <v>294.58</v>
      </c>
      <c r="CE7" s="38">
        <v>247.09</v>
      </c>
      <c r="CF7" s="38">
        <v>193.38</v>
      </c>
      <c r="CG7" s="38">
        <v>235.61</v>
      </c>
      <c r="CH7" s="38">
        <v>216.21</v>
      </c>
      <c r="CI7" s="38">
        <v>220.31</v>
      </c>
      <c r="CJ7" s="38">
        <v>230.95</v>
      </c>
      <c r="CK7" s="38">
        <v>214.56</v>
      </c>
      <c r="CL7" s="38">
        <v>134.52000000000001</v>
      </c>
      <c r="CM7" s="38">
        <v>46</v>
      </c>
      <c r="CN7" s="38">
        <v>47.82</v>
      </c>
      <c r="CO7" s="38">
        <v>46.06</v>
      </c>
      <c r="CP7" s="38">
        <v>45.59</v>
      </c>
      <c r="CQ7" s="38">
        <v>46.76</v>
      </c>
      <c r="CR7" s="38">
        <v>49.25</v>
      </c>
      <c r="CS7" s="38">
        <v>50.24</v>
      </c>
      <c r="CT7" s="38">
        <v>49.68</v>
      </c>
      <c r="CU7" s="38">
        <v>49.27</v>
      </c>
      <c r="CV7" s="38">
        <v>49.47</v>
      </c>
      <c r="CW7" s="38">
        <v>59.57</v>
      </c>
      <c r="CX7" s="38">
        <v>78.489999999999995</v>
      </c>
      <c r="CY7" s="38">
        <v>79.84</v>
      </c>
      <c r="CZ7" s="38">
        <v>80.63</v>
      </c>
      <c r="DA7" s="38">
        <v>82.31</v>
      </c>
      <c r="DB7" s="38">
        <v>82.9</v>
      </c>
      <c r="DC7" s="38">
        <v>84.12</v>
      </c>
      <c r="DD7" s="38">
        <v>84.17</v>
      </c>
      <c r="DE7" s="38">
        <v>83.35</v>
      </c>
      <c r="DF7" s="38">
        <v>83.16</v>
      </c>
      <c r="DG7" s="38">
        <v>82.06</v>
      </c>
      <c r="DH7" s="38">
        <v>95.57</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v>
      </c>
      <c r="EK7" s="38">
        <v>0.13</v>
      </c>
      <c r="EL7" s="38">
        <v>0.12</v>
      </c>
      <c r="EM7" s="38">
        <v>0.1</v>
      </c>
      <c r="EN7" s="38">
        <v>0.32</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112</v>
      </c>
    </row>
    <row r="12" spans="1:145" x14ac:dyDescent="0.15">
      <c r="B12">
        <v>1</v>
      </c>
      <c r="C12">
        <v>1</v>
      </c>
      <c r="D12">
        <v>1</v>
      </c>
      <c r="E12">
        <v>1</v>
      </c>
      <c r="F12">
        <v>2</v>
      </c>
      <c r="G12" t="s">
        <v>113</v>
      </c>
    </row>
    <row r="13" spans="1:145" x14ac:dyDescent="0.15">
      <c r="B13" t="s">
        <v>114</v>
      </c>
      <c r="C13" t="s">
        <v>114</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R0212-54</cp:lastModifiedBy>
  <cp:lastPrinted>2022-01-17T07:05:57Z</cp:lastPrinted>
  <dcterms:created xsi:type="dcterms:W3CDTF">2021-12-03T07:43:41Z</dcterms:created>
  <dcterms:modified xsi:type="dcterms:W3CDTF">2022-01-17T07:07:39Z</dcterms:modified>
  <cp:category/>
</cp:coreProperties>
</file>