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h010157\d\New_R\02　公営企業\02　公営企業決算統計\00　総括\R3\03_経営比較分析表\20220105_公営企業に係る経営比較分析表（令和２年度決算）の分析等について\03 経営比較分析表の公表\02_下水道事業\26鮭川村\"/>
    </mc:Choice>
  </mc:AlternateContent>
  <workbookProtection workbookAlgorithmName="SHA-512" workbookHashValue="23w9m5EWy+VHM6v6wKrTK2Zb9XY91M59i+hwrSS1uha81KfZd7illvo7RLEsPZbILIcaNOBh1pPY590JbnkNaw==" workbookSaltValue="Jcn4lyLyJGsoQCVtrGWUfQ==" workbookSpinCount="100000" lockStructure="1"/>
  <bookViews>
    <workbookView xWindow="-105" yWindow="-105" windowWidth="23250" windowHeight="12570"/>
  </bookViews>
  <sheets>
    <sheet name="法非適用_下水道事業" sheetId="4" r:id="rId1"/>
    <sheet name="データ" sheetId="5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T6" i="5"/>
  <c r="AT8" i="4" s="1"/>
  <c r="S6" i="5"/>
  <c r="R6" i="5"/>
  <c r="Q6" i="5"/>
  <c r="P6" i="5"/>
  <c r="P10" i="4" s="1"/>
  <c r="O6" i="5"/>
  <c r="I10" i="4" s="1"/>
  <c r="N6" i="5"/>
  <c r="M6" i="5"/>
  <c r="L6" i="5"/>
  <c r="W8" i="4" s="1"/>
  <c r="K6" i="5"/>
  <c r="P8" i="4" s="1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H86" i="4"/>
  <c r="E86" i="4"/>
  <c r="AL10" i="4"/>
  <c r="AD10" i="4"/>
  <c r="W10" i="4"/>
  <c r="B10" i="4"/>
  <c r="BB8" i="4"/>
  <c r="AL8" i="4"/>
  <c r="AD8" i="4"/>
  <c r="I8" i="4"/>
  <c r="B8" i="4"/>
</calcChain>
</file>

<file path=xl/sharedStrings.xml><?xml version="1.0" encoding="utf-8"?>
<sst xmlns="http://schemas.openxmlformats.org/spreadsheetml/2006/main" count="247" uniqueCount="120">
  <si>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</si>
  <si>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</si>
  <si>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</si>
  <si>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</si>
  <si>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</si>
  <si>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</si>
  <si>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</si>
  <si>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</si>
  <si>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</si>
  <si>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</si>
  <si>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</si>
  <si>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</si>
  <si>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</si>
  <si>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</si>
  <si>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</si>
  <si>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</si>
  <si>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</si>
  <si>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</si>
  <si>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</si>
  <si>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</si>
  <si>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</si>
  <si>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</si>
  <si>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</si>
  <si>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</si>
  <si>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</si>
  <si>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</si>
  <si>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</si>
  <si>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</si>
  <si>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</si>
  <si>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</si>
  <si>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</si>
  <si>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</si>
  <si>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</si>
  <si>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</si>
  <si>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</si>
  <si>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</si>
  <si>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</si>
  <si>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</si>
  <si>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</si>
  <si>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</si>
  <si>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</si>
  <si>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</si>
  <si>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</si>
  <si>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</si>
  <si>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</si>
  <si>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</si>
  <si>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</si>
  <si>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</si>
  <si>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</si>
  <si>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</si>
  <si>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</si>
  <si>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</si>
  <si>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</si>
  <si>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</si>
  <si>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</si>
  <si>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</si>
  <si>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</si>
  <si>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</si>
  <si>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</si>
  <si>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</si>
  <si>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</si>
  <si>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</si>
  <si>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</si>
  <si>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</si>
  <si>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</si>
  <si>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</si>
  <si>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</si>
  <si>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</si>
  <si>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</si>
  <si>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</si>
  <si>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</si>
  <si>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</si>
  <si>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</si>
  <si>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</si>
  <si>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</si>
  <si>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</si>
  <si>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</si>
  <si>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</si>
  <si>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</si>
  <si>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</si>
  <si>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</si>
  <si>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</si>
  <si>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</si>
  <si>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</si>
  <si>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</si>
  <si>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</si>
  <si>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</si>
  <si>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</si>
  <si>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</si>
  <si>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</si>
  <si>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</si>
  <si>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</si>
  <si>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</si>
  <si>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</si>
  <si>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</si>
  <si>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</si>
  <si>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</si>
  <si>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</si>
  <si>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</si>
  <si>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鮭川村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</si>
  <si>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</si>
  <si>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</si>
  <si>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</si>
  <si>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</si>
  <si>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</si>
  <si>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</si>
  <si>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</si>
  <si>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</si>
  <si>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</si>
  <si>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</si>
  <si>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</si>
  <si>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</si>
  <si>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</si>
  <si>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</si>
  <si>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</si>
  <si>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</si>
  <si>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</si>
  <si>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平成7年度の供用開始から20年以上が経過しているが、管理を委託しており、定期的に点検を行うことによって大きな故障を防止している。
　今後も定期的な点検を行い、適正な運転を行いながら、修繕など維持管理に努め施設の長寿命化を図っていく。</t>
    <rPh sb="1" eb="3">
      <t>ヘイセイ</t>
    </rPh>
    <rPh sb="4" eb="6">
      <t>ネンド</t>
    </rPh>
    <rPh sb="7" eb="9">
      <t>キョウヨウ</t>
    </rPh>
    <rPh sb="9" eb="11">
      <t>カイシ</t>
    </rPh>
    <rPh sb="15" eb="18">
      <t>ネンイジョウ</t>
    </rPh>
    <rPh sb="19" eb="21">
      <t>ケイカ</t>
    </rPh>
    <rPh sb="27" eb="29">
      <t>カンリ</t>
    </rPh>
    <rPh sb="30" eb="32">
      <t>イタク</t>
    </rPh>
    <rPh sb="37" eb="40">
      <t>テイキテキ</t>
    </rPh>
    <rPh sb="41" eb="43">
      <t>テンケン</t>
    </rPh>
    <rPh sb="44" eb="45">
      <t>オコナ</t>
    </rPh>
    <rPh sb="52" eb="53">
      <t>オオ</t>
    </rPh>
    <rPh sb="55" eb="57">
      <t>コショウ</t>
    </rPh>
    <rPh sb="58" eb="60">
      <t>ボウシ</t>
    </rPh>
    <rPh sb="67" eb="69">
      <t>コンゴ</t>
    </rPh>
    <rPh sb="70" eb="73">
      <t>テイキテキ</t>
    </rPh>
    <rPh sb="74" eb="76">
      <t>テンケン</t>
    </rPh>
    <rPh sb="77" eb="78">
      <t>オコナ</t>
    </rPh>
    <rPh sb="80" eb="82">
      <t>テキセイ</t>
    </rPh>
    <rPh sb="83" eb="85">
      <t>ウンテン</t>
    </rPh>
    <rPh sb="86" eb="87">
      <t>オコナ</t>
    </rPh>
    <rPh sb="92" eb="94">
      <t>シュウゼン</t>
    </rPh>
    <rPh sb="96" eb="98">
      <t>イジ</t>
    </rPh>
    <rPh sb="98" eb="100">
      <t>カンリ</t>
    </rPh>
    <rPh sb="101" eb="102">
      <t>ツト</t>
    </rPh>
    <rPh sb="103" eb="105">
      <t>シセツ</t>
    </rPh>
    <rPh sb="106" eb="110">
      <t>チョウジュミョウカ</t>
    </rPh>
    <rPh sb="111" eb="112">
      <t>ハカ</t>
    </rPh>
    <phoneticPr fontId="4"/>
  </si>
  <si>
    <t>　農業集落排水と同様に収支計画からシュミレーションしたうえで適切な料金改定を行い、経費回収率を上げることで経営の安定化に繋げていく。
　また、定期的な点検により、適正な維持管理に努め施設の長寿命化を図っていく。</t>
    <rPh sb="1" eb="3">
      <t>ノウギョウ</t>
    </rPh>
    <rPh sb="3" eb="5">
      <t>シュウラク</t>
    </rPh>
    <rPh sb="5" eb="7">
      <t>ハイスイ</t>
    </rPh>
    <rPh sb="8" eb="10">
      <t>ドウヨウ</t>
    </rPh>
    <rPh sb="11" eb="13">
      <t>シュウシ</t>
    </rPh>
    <rPh sb="13" eb="15">
      <t>ケイカク</t>
    </rPh>
    <rPh sb="30" eb="32">
      <t>テキセツ</t>
    </rPh>
    <rPh sb="33" eb="35">
      <t>リョウキン</t>
    </rPh>
    <rPh sb="35" eb="37">
      <t>カイテイ</t>
    </rPh>
    <rPh sb="38" eb="39">
      <t>オコナ</t>
    </rPh>
    <rPh sb="41" eb="43">
      <t>ケイヒ</t>
    </rPh>
    <rPh sb="43" eb="45">
      <t>カイシュウ</t>
    </rPh>
    <rPh sb="45" eb="46">
      <t>リツ</t>
    </rPh>
    <rPh sb="47" eb="48">
      <t>ア</t>
    </rPh>
    <rPh sb="53" eb="55">
      <t>ケイエイ</t>
    </rPh>
    <rPh sb="56" eb="59">
      <t>アンテイカ</t>
    </rPh>
    <rPh sb="60" eb="61">
      <t>ツナ</t>
    </rPh>
    <rPh sb="71" eb="74">
      <t>テイキテキ</t>
    </rPh>
    <rPh sb="75" eb="77">
      <t>テンケン</t>
    </rPh>
    <rPh sb="81" eb="83">
      <t>テキセイ</t>
    </rPh>
    <rPh sb="84" eb="86">
      <t>イジ</t>
    </rPh>
    <rPh sb="86" eb="88">
      <t>カンリ</t>
    </rPh>
    <rPh sb="89" eb="90">
      <t>ツト</t>
    </rPh>
    <rPh sb="91" eb="93">
      <t>シセツ</t>
    </rPh>
    <rPh sb="94" eb="98">
      <t>チョウジュミョウカ</t>
    </rPh>
    <rPh sb="99" eb="100">
      <t>ハカ</t>
    </rPh>
    <phoneticPr fontId="4"/>
  </si>
  <si>
    <t xml:space="preserve">　経営については、維持管理の委託や、専任の職員を置かず人件費を抑制するなどしながら、農業集落排水と一体的に経営を行うことで経費を抑えている。
　収益的収支比率、施設利用率、水洗化率は100％となっており、経費回収率においても令和2年度に料金改定（消費税2％増税分の転嫁）を行ったため平均を上回っている。
</t>
    <rPh sb="1" eb="3">
      <t>ケイエイ</t>
    </rPh>
    <rPh sb="9" eb="11">
      <t>イジ</t>
    </rPh>
    <rPh sb="11" eb="13">
      <t>カンリ</t>
    </rPh>
    <rPh sb="14" eb="16">
      <t>イタク</t>
    </rPh>
    <rPh sb="18" eb="20">
      <t>センニン</t>
    </rPh>
    <rPh sb="21" eb="23">
      <t>ショクイン</t>
    </rPh>
    <rPh sb="24" eb="25">
      <t>オ</t>
    </rPh>
    <rPh sb="27" eb="30">
      <t>ジンケンヒ</t>
    </rPh>
    <rPh sb="31" eb="33">
      <t>ヨクセイ</t>
    </rPh>
    <rPh sb="42" eb="44">
      <t>ノウギョウ</t>
    </rPh>
    <rPh sb="44" eb="46">
      <t>シュウラク</t>
    </rPh>
    <rPh sb="46" eb="48">
      <t>ハイスイ</t>
    </rPh>
    <rPh sb="49" eb="52">
      <t>イッタイテキ</t>
    </rPh>
    <rPh sb="53" eb="55">
      <t>ケイエイ</t>
    </rPh>
    <rPh sb="56" eb="57">
      <t>オコナ</t>
    </rPh>
    <rPh sb="61" eb="63">
      <t>ケイヒ</t>
    </rPh>
    <rPh sb="64" eb="65">
      <t>オサ</t>
    </rPh>
    <rPh sb="72" eb="75">
      <t>シュウエキテキ</t>
    </rPh>
    <rPh sb="75" eb="77">
      <t>シュウシ</t>
    </rPh>
    <rPh sb="77" eb="79">
      <t>ヒリツ</t>
    </rPh>
    <rPh sb="80" eb="82">
      <t>シセツ</t>
    </rPh>
    <rPh sb="82" eb="84">
      <t>リヨウ</t>
    </rPh>
    <rPh sb="84" eb="85">
      <t>リツ</t>
    </rPh>
    <rPh sb="86" eb="89">
      <t>スイセンカ</t>
    </rPh>
    <rPh sb="89" eb="90">
      <t>リツ</t>
    </rPh>
    <rPh sb="102" eb="104">
      <t>ケイヒ</t>
    </rPh>
    <rPh sb="104" eb="106">
      <t>カイシュウ</t>
    </rPh>
    <rPh sb="106" eb="107">
      <t>リツ</t>
    </rPh>
    <rPh sb="141" eb="143">
      <t>ヘイキン</t>
    </rPh>
    <rPh sb="144" eb="146">
      <t>ウワマワ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</si>
</sst>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CD-42B3-9152-A3164463C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826072"/>
        <c:axId val="403742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6CD-42B3-9152-A3164463C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826072"/>
        <c:axId val="403742688"/>
      </c:lineChart>
      <c:dateAx>
        <c:axId val="403826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3742688"/>
        <c:crosses val="autoZero"/>
        <c:auto val="1"/>
        <c:lblOffset val="100"/>
        <c:baseTimeUnit val="years"/>
      </c:dateAx>
      <c:valAx>
        <c:axId val="403742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3826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06-4165-9FDA-4BCEB8830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064736"/>
        <c:axId val="404065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132.99</c:v>
                </c:pt>
                <c:pt idx="1">
                  <c:v>51.71</c:v>
                </c:pt>
                <c:pt idx="2">
                  <c:v>50.56</c:v>
                </c:pt>
                <c:pt idx="3">
                  <c:v>47.35</c:v>
                </c:pt>
                <c:pt idx="4">
                  <c:v>46.36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906-4165-9FDA-4BCEB8830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64736"/>
        <c:axId val="404065912"/>
      </c:lineChart>
      <c:dateAx>
        <c:axId val="4040647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065912"/>
        <c:crosses val="autoZero"/>
        <c:auto val="1"/>
        <c:lblOffset val="100"/>
        <c:baseTimeUnit val="years"/>
      </c:dateAx>
      <c:valAx>
        <c:axId val="404065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4064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80-4391-8019-E4815BA2F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067088"/>
        <c:axId val="404589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82.94</c:v>
                </c:pt>
                <c:pt idx="1">
                  <c:v>82.91</c:v>
                </c:pt>
                <c:pt idx="2">
                  <c:v>83.85</c:v>
                </c:pt>
                <c:pt idx="3">
                  <c:v>81.209999999999994</c:v>
                </c:pt>
                <c:pt idx="4">
                  <c:v>83.08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80-4391-8019-E4815BA2F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67088"/>
        <c:axId val="404589248"/>
      </c:lineChart>
      <c:dateAx>
        <c:axId val="404067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589248"/>
        <c:crosses val="autoZero"/>
        <c:auto val="1"/>
        <c:lblOffset val="100"/>
        <c:baseTimeUnit val="years"/>
      </c:dateAx>
      <c:valAx>
        <c:axId val="404589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4067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F-4ABC-B878-2E6765F79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732240"/>
        <c:axId val="403877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6F-4ABC-B878-2E6765F79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732240"/>
        <c:axId val="403877864"/>
      </c:lineChart>
      <c:dateAx>
        <c:axId val="4037322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3877864"/>
        <c:crosses val="autoZero"/>
        <c:auto val="1"/>
        <c:lblOffset val="100"/>
        <c:baseTimeUnit val="years"/>
      </c:dateAx>
      <c:valAx>
        <c:axId val="403877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3732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85-4DB8-89A6-5C4D44C1B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375016"/>
        <c:axId val="404375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685-4DB8-89A6-5C4D44C1B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375016"/>
        <c:axId val="404375400"/>
      </c:lineChart>
      <c:dateAx>
        <c:axId val="404375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375400"/>
        <c:crosses val="autoZero"/>
        <c:auto val="1"/>
        <c:lblOffset val="100"/>
        <c:baseTimeUnit val="years"/>
      </c:dateAx>
      <c:valAx>
        <c:axId val="404375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4375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4E-4E16-A9D0-F03BE22E9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935288"/>
        <c:axId val="403937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4E-4E16-A9D0-F03BE22E9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935288"/>
        <c:axId val="403937248"/>
      </c:lineChart>
      <c:dateAx>
        <c:axId val="403935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3937248"/>
        <c:crosses val="autoZero"/>
        <c:auto val="1"/>
        <c:lblOffset val="100"/>
        <c:baseTimeUnit val="years"/>
      </c:dateAx>
      <c:valAx>
        <c:axId val="403937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3935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25-41DC-9DDD-F9C3E3CD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937640"/>
        <c:axId val="40393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25-41DC-9DDD-F9C3E3CD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937640"/>
        <c:axId val="403938032"/>
      </c:lineChart>
      <c:dateAx>
        <c:axId val="4039376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3938032"/>
        <c:crosses val="autoZero"/>
        <c:auto val="1"/>
        <c:lblOffset val="100"/>
        <c:baseTimeUnit val="years"/>
      </c:dateAx>
      <c:valAx>
        <c:axId val="40393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3937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28-4E1D-9120-7DC313EB0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936464"/>
        <c:axId val="404061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A28-4E1D-9120-7DC313EB0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936464"/>
        <c:axId val="404061208"/>
      </c:lineChart>
      <c:dateAx>
        <c:axId val="4039364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061208"/>
        <c:crosses val="autoZero"/>
        <c:auto val="1"/>
        <c:lblOffset val="100"/>
        <c:baseTimeUnit val="years"/>
      </c:dateAx>
      <c:valAx>
        <c:axId val="404061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3936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4E-40A3-AE9E-E362ECC22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067872"/>
        <c:axId val="404060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566.35</c:v>
                </c:pt>
                <c:pt idx="1">
                  <c:v>888.8</c:v>
                </c:pt>
                <c:pt idx="2">
                  <c:v>855.65</c:v>
                </c:pt>
                <c:pt idx="3">
                  <c:v>862.99</c:v>
                </c:pt>
                <c:pt idx="4">
                  <c:v>782.91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4E-40A3-AE9E-E362ECC22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67872"/>
        <c:axId val="404060424"/>
      </c:lineChart>
      <c:dateAx>
        <c:axId val="4040678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060424"/>
        <c:crosses val="autoZero"/>
        <c:auto val="1"/>
        <c:lblOffset val="100"/>
        <c:baseTimeUnit val="years"/>
      </c:dateAx>
      <c:valAx>
        <c:axId val="404060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4067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40.619999999999997</c:v>
                </c:pt>
                <c:pt idx="1">
                  <c:v>38.06</c:v>
                </c:pt>
                <c:pt idx="2">
                  <c:v>38.47</c:v>
                </c:pt>
                <c:pt idx="3">
                  <c:v>43.29</c:v>
                </c:pt>
                <c:pt idx="4">
                  <c:v>56.05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87-4947-81B1-D75C3910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065520"/>
        <c:axId val="404063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52.27</c:v>
                </c:pt>
                <c:pt idx="1">
                  <c:v>52.55</c:v>
                </c:pt>
                <c:pt idx="2">
                  <c:v>52.23</c:v>
                </c:pt>
                <c:pt idx="3">
                  <c:v>50.06</c:v>
                </c:pt>
                <c:pt idx="4">
                  <c:v>49.38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87-4947-81B1-D75C3910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65520"/>
        <c:axId val="404063168"/>
      </c:lineChart>
      <c:dateAx>
        <c:axId val="4040655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063168"/>
        <c:crosses val="autoZero"/>
        <c:auto val="1"/>
        <c:lblOffset val="100"/>
        <c:baseTimeUnit val="years"/>
      </c:dateAx>
      <c:valAx>
        <c:axId val="404063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4065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617.19000000000005</c:v>
                </c:pt>
                <c:pt idx="1">
                  <c:v>663.35</c:v>
                </c:pt>
                <c:pt idx="2">
                  <c:v>675.11</c:v>
                </c:pt>
                <c:pt idx="3">
                  <c:v>633.48</c:v>
                </c:pt>
                <c:pt idx="4">
                  <c:v>628.04999999999995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22-4BCB-B20B-79914D872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063560"/>
        <c:axId val="404061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291.01</c:v>
                </c:pt>
                <c:pt idx="1">
                  <c:v>292.45</c:v>
                </c:pt>
                <c:pt idx="2">
                  <c:v>294.05</c:v>
                </c:pt>
                <c:pt idx="3">
                  <c:v>309.22000000000003</c:v>
                </c:pt>
                <c:pt idx="4">
                  <c:v>316.97000000000003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22-4BCB-B20B-79914D872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063560"/>
        <c:axId val="404061600"/>
      </c:lineChart>
      <c:dateAx>
        <c:axId val="4040635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04061600"/>
        <c:crosses val="autoZero"/>
        <c:auto val="1"/>
        <c:lblOffset val="100"/>
        <c:baseTimeUnit val="years"/>
      </c:dateAx>
      <c:valAx>
        <c:axId val="404061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4063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G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山形県　鮭川村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個別排水処理</v>
      </c>
      <c r="Q8" s="72"/>
      <c r="R8" s="72"/>
      <c r="S8" s="72"/>
      <c r="T8" s="72"/>
      <c r="U8" s="72"/>
      <c r="V8" s="72"/>
      <c r="W8" s="72" t="str">
        <f>データ!L6</f>
        <v>L2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4039</v>
      </c>
      <c r="AM8" s="69"/>
      <c r="AN8" s="69"/>
      <c r="AO8" s="69"/>
      <c r="AP8" s="69"/>
      <c r="AQ8" s="69"/>
      <c r="AR8" s="69"/>
      <c r="AS8" s="69"/>
      <c r="AT8" s="68">
        <f>データ!T6</f>
        <v>122.14</v>
      </c>
      <c r="AU8" s="68"/>
      <c r="AV8" s="68"/>
      <c r="AW8" s="68"/>
      <c r="AX8" s="68"/>
      <c r="AY8" s="68"/>
      <c r="AZ8" s="68"/>
      <c r="BA8" s="68"/>
      <c r="BB8" s="68">
        <f>データ!U6</f>
        <v>33.07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0.7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3720</v>
      </c>
      <c r="AE10" s="69"/>
      <c r="AF10" s="69"/>
      <c r="AG10" s="69"/>
      <c r="AH10" s="69"/>
      <c r="AI10" s="69"/>
      <c r="AJ10" s="69"/>
      <c r="AK10" s="2"/>
      <c r="AL10" s="69">
        <f>データ!V6</f>
        <v>28</v>
      </c>
      <c r="AM10" s="69"/>
      <c r="AN10" s="69"/>
      <c r="AO10" s="69"/>
      <c r="AP10" s="69"/>
      <c r="AQ10" s="69"/>
      <c r="AR10" s="69"/>
      <c r="AS10" s="69"/>
      <c r="AT10" s="68">
        <f>データ!W6</f>
        <v>0.01</v>
      </c>
      <c r="AU10" s="68"/>
      <c r="AV10" s="68"/>
      <c r="AW10" s="68"/>
      <c r="AX10" s="68"/>
      <c r="AY10" s="68"/>
      <c r="AZ10" s="68"/>
      <c r="BA10" s="68"/>
      <c r="BB10" s="68">
        <f>データ!X6</f>
        <v>2800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84" t="s">
        <v>119</v>
      </c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84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84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84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84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84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84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84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84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84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84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84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84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84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84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84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84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84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84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84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84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84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84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84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84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84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84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84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87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117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118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【780.89】</v>
      </c>
      <c r="I86" s="26" t="str">
        <f>データ!CA6</f>
        <v>【48.58】</v>
      </c>
      <c r="J86" s="26" t="str">
        <f>データ!CL6</f>
        <v>【328.08】</v>
      </c>
      <c r="K86" s="26" t="str">
        <f>データ!CW6</f>
        <v>【46.74】</v>
      </c>
      <c r="L86" s="26" t="str">
        <f>データ!DH6</f>
        <v>【81.12】</v>
      </c>
      <c r="M86" s="26" t="s">
        <v>44</v>
      </c>
      <c r="N86" s="26" t="s">
        <v>45</v>
      </c>
      <c r="O86" s="26" t="str">
        <f>データ!EO6</f>
        <v>【-】</v>
      </c>
    </row>
  </sheetData>
  <sheetProtection algorithmName="SHA-512" hashValue="WD/sTy/9alnrUuvX+0f4bmbvFmQsA/WUBcjfyqfHHNAxI9s2lz6/ZktKC4rM2gYRU7aTuzvvsOHbADUH8Syhww==" saltValue="G+uFPgcOh0ZN5Ph0ljmtO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48</v>
      </c>
      <c r="B3" s="29" t="s">
        <v>49</v>
      </c>
      <c r="C3" s="29" t="s">
        <v>50</v>
      </c>
      <c r="D3" s="29" t="s">
        <v>51</v>
      </c>
      <c r="E3" s="29" t="s">
        <v>52</v>
      </c>
      <c r="F3" s="29" t="s">
        <v>53</v>
      </c>
      <c r="G3" s="29" t="s">
        <v>54</v>
      </c>
      <c r="H3" s="77" t="s">
        <v>55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60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70</v>
      </c>
      <c r="B5" s="31"/>
      <c r="C5" s="31"/>
      <c r="D5" s="31"/>
      <c r="E5" s="31"/>
      <c r="F5" s="31"/>
      <c r="G5" s="31"/>
      <c r="H5" s="32" t="s">
        <v>71</v>
      </c>
      <c r="I5" s="32" t="s">
        <v>72</v>
      </c>
      <c r="J5" s="32" t="s">
        <v>73</v>
      </c>
      <c r="K5" s="32" t="s">
        <v>74</v>
      </c>
      <c r="L5" s="32" t="s">
        <v>75</v>
      </c>
      <c r="M5" s="32" t="s">
        <v>5</v>
      </c>
      <c r="N5" s="32" t="s">
        <v>76</v>
      </c>
      <c r="O5" s="32" t="s">
        <v>77</v>
      </c>
      <c r="P5" s="32" t="s">
        <v>78</v>
      </c>
      <c r="Q5" s="32" t="s">
        <v>79</v>
      </c>
      <c r="R5" s="32" t="s">
        <v>80</v>
      </c>
      <c r="S5" s="32" t="s">
        <v>81</v>
      </c>
      <c r="T5" s="32" t="s">
        <v>82</v>
      </c>
      <c r="U5" s="32" t="s">
        <v>83</v>
      </c>
      <c r="V5" s="32" t="s">
        <v>84</v>
      </c>
      <c r="W5" s="32" t="s">
        <v>85</v>
      </c>
      <c r="X5" s="32" t="s">
        <v>86</v>
      </c>
      <c r="Y5" s="32" t="s">
        <v>87</v>
      </c>
      <c r="Z5" s="32" t="s">
        <v>88</v>
      </c>
      <c r="AA5" s="32" t="s">
        <v>89</v>
      </c>
      <c r="AB5" s="32" t="s">
        <v>90</v>
      </c>
      <c r="AC5" s="32" t="s">
        <v>91</v>
      </c>
      <c r="AD5" s="32" t="s">
        <v>92</v>
      </c>
      <c r="AE5" s="32" t="s">
        <v>93</v>
      </c>
      <c r="AF5" s="32" t="s">
        <v>94</v>
      </c>
      <c r="AG5" s="32" t="s">
        <v>95</v>
      </c>
      <c r="AH5" s="32" t="s">
        <v>96</v>
      </c>
      <c r="AI5" s="32" t="s">
        <v>31</v>
      </c>
      <c r="AJ5" s="32" t="s">
        <v>87</v>
      </c>
      <c r="AK5" s="32" t="s">
        <v>88</v>
      </c>
      <c r="AL5" s="32" t="s">
        <v>89</v>
      </c>
      <c r="AM5" s="32" t="s">
        <v>90</v>
      </c>
      <c r="AN5" s="32" t="s">
        <v>91</v>
      </c>
      <c r="AO5" s="32" t="s">
        <v>92</v>
      </c>
      <c r="AP5" s="32" t="s">
        <v>93</v>
      </c>
      <c r="AQ5" s="32" t="s">
        <v>94</v>
      </c>
      <c r="AR5" s="32" t="s">
        <v>95</v>
      </c>
      <c r="AS5" s="32" t="s">
        <v>96</v>
      </c>
      <c r="AT5" s="32" t="s">
        <v>97</v>
      </c>
      <c r="AU5" s="32" t="s">
        <v>87</v>
      </c>
      <c r="AV5" s="32" t="s">
        <v>88</v>
      </c>
      <c r="AW5" s="32" t="s">
        <v>89</v>
      </c>
      <c r="AX5" s="32" t="s">
        <v>90</v>
      </c>
      <c r="AY5" s="32" t="s">
        <v>91</v>
      </c>
      <c r="AZ5" s="32" t="s">
        <v>92</v>
      </c>
      <c r="BA5" s="32" t="s">
        <v>93</v>
      </c>
      <c r="BB5" s="32" t="s">
        <v>94</v>
      </c>
      <c r="BC5" s="32" t="s">
        <v>95</v>
      </c>
      <c r="BD5" s="32" t="s">
        <v>96</v>
      </c>
      <c r="BE5" s="32" t="s">
        <v>97</v>
      </c>
      <c r="BF5" s="32" t="s">
        <v>87</v>
      </c>
      <c r="BG5" s="32" t="s">
        <v>88</v>
      </c>
      <c r="BH5" s="32" t="s">
        <v>89</v>
      </c>
      <c r="BI5" s="32" t="s">
        <v>90</v>
      </c>
      <c r="BJ5" s="32" t="s">
        <v>91</v>
      </c>
      <c r="BK5" s="32" t="s">
        <v>92</v>
      </c>
      <c r="BL5" s="32" t="s">
        <v>93</v>
      </c>
      <c r="BM5" s="32" t="s">
        <v>94</v>
      </c>
      <c r="BN5" s="32" t="s">
        <v>95</v>
      </c>
      <c r="BO5" s="32" t="s">
        <v>96</v>
      </c>
      <c r="BP5" s="32" t="s">
        <v>97</v>
      </c>
      <c r="BQ5" s="32" t="s">
        <v>87</v>
      </c>
      <c r="BR5" s="32" t="s">
        <v>88</v>
      </c>
      <c r="BS5" s="32" t="s">
        <v>89</v>
      </c>
      <c r="BT5" s="32" t="s">
        <v>90</v>
      </c>
      <c r="BU5" s="32" t="s">
        <v>91</v>
      </c>
      <c r="BV5" s="32" t="s">
        <v>92</v>
      </c>
      <c r="BW5" s="32" t="s">
        <v>93</v>
      </c>
      <c r="BX5" s="32" t="s">
        <v>94</v>
      </c>
      <c r="BY5" s="32" t="s">
        <v>95</v>
      </c>
      <c r="BZ5" s="32" t="s">
        <v>96</v>
      </c>
      <c r="CA5" s="32" t="s">
        <v>97</v>
      </c>
      <c r="CB5" s="32" t="s">
        <v>87</v>
      </c>
      <c r="CC5" s="32" t="s">
        <v>88</v>
      </c>
      <c r="CD5" s="32" t="s">
        <v>89</v>
      </c>
      <c r="CE5" s="32" t="s">
        <v>90</v>
      </c>
      <c r="CF5" s="32" t="s">
        <v>91</v>
      </c>
      <c r="CG5" s="32" t="s">
        <v>92</v>
      </c>
      <c r="CH5" s="32" t="s">
        <v>93</v>
      </c>
      <c r="CI5" s="32" t="s">
        <v>94</v>
      </c>
      <c r="CJ5" s="32" t="s">
        <v>95</v>
      </c>
      <c r="CK5" s="32" t="s">
        <v>96</v>
      </c>
      <c r="CL5" s="32" t="s">
        <v>97</v>
      </c>
      <c r="CM5" s="32" t="s">
        <v>87</v>
      </c>
      <c r="CN5" s="32" t="s">
        <v>88</v>
      </c>
      <c r="CO5" s="32" t="s">
        <v>89</v>
      </c>
      <c r="CP5" s="32" t="s">
        <v>90</v>
      </c>
      <c r="CQ5" s="32" t="s">
        <v>91</v>
      </c>
      <c r="CR5" s="32" t="s">
        <v>92</v>
      </c>
      <c r="CS5" s="32" t="s">
        <v>93</v>
      </c>
      <c r="CT5" s="32" t="s">
        <v>94</v>
      </c>
      <c r="CU5" s="32" t="s">
        <v>95</v>
      </c>
      <c r="CV5" s="32" t="s">
        <v>96</v>
      </c>
      <c r="CW5" s="32" t="s">
        <v>97</v>
      </c>
      <c r="CX5" s="32" t="s">
        <v>87</v>
      </c>
      <c r="CY5" s="32" t="s">
        <v>88</v>
      </c>
      <c r="CZ5" s="32" t="s">
        <v>89</v>
      </c>
      <c r="DA5" s="32" t="s">
        <v>90</v>
      </c>
      <c r="DB5" s="32" t="s">
        <v>91</v>
      </c>
      <c r="DC5" s="32" t="s">
        <v>92</v>
      </c>
      <c r="DD5" s="32" t="s">
        <v>93</v>
      </c>
      <c r="DE5" s="32" t="s">
        <v>94</v>
      </c>
      <c r="DF5" s="32" t="s">
        <v>95</v>
      </c>
      <c r="DG5" s="32" t="s">
        <v>96</v>
      </c>
      <c r="DH5" s="32" t="s">
        <v>97</v>
      </c>
      <c r="DI5" s="32" t="s">
        <v>87</v>
      </c>
      <c r="DJ5" s="32" t="s">
        <v>88</v>
      </c>
      <c r="DK5" s="32" t="s">
        <v>89</v>
      </c>
      <c r="DL5" s="32" t="s">
        <v>90</v>
      </c>
      <c r="DM5" s="32" t="s">
        <v>91</v>
      </c>
      <c r="DN5" s="32" t="s">
        <v>92</v>
      </c>
      <c r="DO5" s="32" t="s">
        <v>93</v>
      </c>
      <c r="DP5" s="32" t="s">
        <v>94</v>
      </c>
      <c r="DQ5" s="32" t="s">
        <v>95</v>
      </c>
      <c r="DR5" s="32" t="s">
        <v>96</v>
      </c>
      <c r="DS5" s="32" t="s">
        <v>97</v>
      </c>
      <c r="DT5" s="32" t="s">
        <v>87</v>
      </c>
      <c r="DU5" s="32" t="s">
        <v>88</v>
      </c>
      <c r="DV5" s="32" t="s">
        <v>89</v>
      </c>
      <c r="DW5" s="32" t="s">
        <v>90</v>
      </c>
      <c r="DX5" s="32" t="s">
        <v>91</v>
      </c>
      <c r="DY5" s="32" t="s">
        <v>92</v>
      </c>
      <c r="DZ5" s="32" t="s">
        <v>93</v>
      </c>
      <c r="EA5" s="32" t="s">
        <v>94</v>
      </c>
      <c r="EB5" s="32" t="s">
        <v>95</v>
      </c>
      <c r="EC5" s="32" t="s">
        <v>96</v>
      </c>
      <c r="ED5" s="32" t="s">
        <v>97</v>
      </c>
      <c r="EE5" s="32" t="s">
        <v>87</v>
      </c>
      <c r="EF5" s="32" t="s">
        <v>88</v>
      </c>
      <c r="EG5" s="32" t="s">
        <v>89</v>
      </c>
      <c r="EH5" s="32" t="s">
        <v>90</v>
      </c>
      <c r="EI5" s="32" t="s">
        <v>91</v>
      </c>
      <c r="EJ5" s="32" t="s">
        <v>92</v>
      </c>
      <c r="EK5" s="32" t="s">
        <v>93</v>
      </c>
      <c r="EL5" s="32" t="s">
        <v>94</v>
      </c>
      <c r="EM5" s="32" t="s">
        <v>95</v>
      </c>
      <c r="EN5" s="32" t="s">
        <v>96</v>
      </c>
      <c r="EO5" s="32" t="s">
        <v>97</v>
      </c>
    </row>
    <row r="6" spans="1:145" s="36" customFormat="1" x14ac:dyDescent="0.15">
      <c r="A6" s="28" t="s">
        <v>98</v>
      </c>
      <c r="B6" s="33">
        <f>B7</f>
        <v>2020</v>
      </c>
      <c r="C6" s="33">
        <f t="shared" ref="C6:X6" si="3">C7</f>
        <v>63665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山形県　鮭川村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0.7</v>
      </c>
      <c r="Q6" s="34">
        <f t="shared" si="3"/>
        <v>100</v>
      </c>
      <c r="R6" s="34">
        <f t="shared" si="3"/>
        <v>3720</v>
      </c>
      <c r="S6" s="34">
        <f t="shared" si="3"/>
        <v>4039</v>
      </c>
      <c r="T6" s="34">
        <f t="shared" si="3"/>
        <v>122.14</v>
      </c>
      <c r="U6" s="34">
        <f t="shared" si="3"/>
        <v>33.07</v>
      </c>
      <c r="V6" s="34">
        <f t="shared" si="3"/>
        <v>28</v>
      </c>
      <c r="W6" s="34">
        <f t="shared" si="3"/>
        <v>0.01</v>
      </c>
      <c r="X6" s="34">
        <f t="shared" si="3"/>
        <v>2800</v>
      </c>
      <c r="Y6" s="35">
        <f>IF(Y7="",NA(),Y7)</f>
        <v>100</v>
      </c>
      <c r="Z6" s="35">
        <f t="shared" ref="Z6:AH6" si="4">IF(Z7="",NA(),Z7)</f>
        <v>100</v>
      </c>
      <c r="AA6" s="35">
        <f t="shared" si="4"/>
        <v>100</v>
      </c>
      <c r="AB6" s="35">
        <f t="shared" si="4"/>
        <v>100</v>
      </c>
      <c r="AC6" s="35">
        <f t="shared" si="4"/>
        <v>100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4">
        <f t="shared" ref="BG6:BO6" si="7">IF(BG7="",NA(),BG7)</f>
        <v>0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566.35</v>
      </c>
      <c r="BL6" s="35">
        <f t="shared" si="7"/>
        <v>888.8</v>
      </c>
      <c r="BM6" s="35">
        <f t="shared" si="7"/>
        <v>855.65</v>
      </c>
      <c r="BN6" s="35">
        <f t="shared" si="7"/>
        <v>862.99</v>
      </c>
      <c r="BO6" s="35">
        <f t="shared" si="7"/>
        <v>782.91</v>
      </c>
      <c r="BP6" s="34" t="str">
        <f>IF(BP7="","",IF(BP7="-","【-】","【"&amp;SUBSTITUTE(TEXT(BP7,"#,##0.00"),"-","△")&amp;"】"))</f>
        <v>【780.89】</v>
      </c>
      <c r="BQ6" s="35">
        <f>IF(BQ7="",NA(),BQ7)</f>
        <v>40.619999999999997</v>
      </c>
      <c r="BR6" s="35">
        <f t="shared" ref="BR6:BZ6" si="8">IF(BR7="",NA(),BR7)</f>
        <v>38.06</v>
      </c>
      <c r="BS6" s="35">
        <f t="shared" si="8"/>
        <v>38.47</v>
      </c>
      <c r="BT6" s="35">
        <f t="shared" si="8"/>
        <v>43.29</v>
      </c>
      <c r="BU6" s="35">
        <f t="shared" si="8"/>
        <v>56.05</v>
      </c>
      <c r="BV6" s="35">
        <f t="shared" si="8"/>
        <v>52.27</v>
      </c>
      <c r="BW6" s="35">
        <f t="shared" si="8"/>
        <v>52.55</v>
      </c>
      <c r="BX6" s="35">
        <f t="shared" si="8"/>
        <v>52.23</v>
      </c>
      <c r="BY6" s="35">
        <f t="shared" si="8"/>
        <v>50.06</v>
      </c>
      <c r="BZ6" s="35">
        <f t="shared" si="8"/>
        <v>49.38</v>
      </c>
      <c r="CA6" s="34" t="str">
        <f>IF(CA7="","",IF(CA7="-","【-】","【"&amp;SUBSTITUTE(TEXT(CA7,"#,##0.00"),"-","△")&amp;"】"))</f>
        <v>【48.58】</v>
      </c>
      <c r="CB6" s="35">
        <f>IF(CB7="",NA(),CB7)</f>
        <v>617.19000000000005</v>
      </c>
      <c r="CC6" s="35">
        <f t="shared" ref="CC6:CK6" si="9">IF(CC7="",NA(),CC7)</f>
        <v>663.35</v>
      </c>
      <c r="CD6" s="35">
        <f t="shared" si="9"/>
        <v>675.11</v>
      </c>
      <c r="CE6" s="35">
        <f t="shared" si="9"/>
        <v>633.48</v>
      </c>
      <c r="CF6" s="35">
        <f t="shared" si="9"/>
        <v>628.04999999999995</v>
      </c>
      <c r="CG6" s="35">
        <f t="shared" si="9"/>
        <v>291.01</v>
      </c>
      <c r="CH6" s="35">
        <f t="shared" si="9"/>
        <v>292.45</v>
      </c>
      <c r="CI6" s="35">
        <f t="shared" si="9"/>
        <v>294.05</v>
      </c>
      <c r="CJ6" s="35">
        <f t="shared" si="9"/>
        <v>309.22000000000003</v>
      </c>
      <c r="CK6" s="35">
        <f t="shared" si="9"/>
        <v>316.97000000000003</v>
      </c>
      <c r="CL6" s="34" t="str">
        <f>IF(CL7="","",IF(CL7="-","【-】","【"&amp;SUBSTITUTE(TEXT(CL7,"#,##0.00"),"-","△")&amp;"】"))</f>
        <v>【328.08】</v>
      </c>
      <c r="CM6" s="35">
        <f>IF(CM7="",NA(),CM7)</f>
        <v>100</v>
      </c>
      <c r="CN6" s="35">
        <f t="shared" ref="CN6:CV6" si="10">IF(CN7="",NA(),CN7)</f>
        <v>100</v>
      </c>
      <c r="CO6" s="35">
        <f t="shared" si="10"/>
        <v>100</v>
      </c>
      <c r="CP6" s="35">
        <f t="shared" si="10"/>
        <v>100</v>
      </c>
      <c r="CQ6" s="35">
        <f t="shared" si="10"/>
        <v>100</v>
      </c>
      <c r="CR6" s="35">
        <f t="shared" si="10"/>
        <v>132.99</v>
      </c>
      <c r="CS6" s="35">
        <f t="shared" si="10"/>
        <v>51.71</v>
      </c>
      <c r="CT6" s="35">
        <f t="shared" si="10"/>
        <v>50.56</v>
      </c>
      <c r="CU6" s="35">
        <f t="shared" si="10"/>
        <v>47.35</v>
      </c>
      <c r="CV6" s="35">
        <f t="shared" si="10"/>
        <v>46.36</v>
      </c>
      <c r="CW6" s="34" t="str">
        <f>IF(CW7="","",IF(CW7="-","【-】","【"&amp;SUBSTITUTE(TEXT(CW7,"#,##0.00"),"-","△")&amp;"】"))</f>
        <v>【46.74】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82.94</v>
      </c>
      <c r="DD6" s="35">
        <f t="shared" si="11"/>
        <v>82.91</v>
      </c>
      <c r="DE6" s="35">
        <f t="shared" si="11"/>
        <v>83.85</v>
      </c>
      <c r="DF6" s="35">
        <f t="shared" si="11"/>
        <v>81.209999999999994</v>
      </c>
      <c r="DG6" s="35">
        <f t="shared" si="11"/>
        <v>83.08</v>
      </c>
      <c r="DH6" s="34" t="str">
        <f>IF(DH7="","",IF(DH7="-","【-】","【"&amp;SUBSTITUTE(TEXT(DH7,"#,##0.00"),"-","△")&amp;"】"))</f>
        <v>【81.12】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2020</v>
      </c>
      <c r="C7" s="37">
        <v>63665</v>
      </c>
      <c r="D7" s="37">
        <v>47</v>
      </c>
      <c r="E7" s="37">
        <v>18</v>
      </c>
      <c r="F7" s="37">
        <v>1</v>
      </c>
      <c r="G7" s="37">
        <v>0</v>
      </c>
      <c r="H7" s="37" t="s">
        <v>99</v>
      </c>
      <c r="I7" s="37" t="s">
        <v>100</v>
      </c>
      <c r="J7" s="37" t="s">
        <v>101</v>
      </c>
      <c r="K7" s="37" t="s">
        <v>102</v>
      </c>
      <c r="L7" s="37" t="s">
        <v>103</v>
      </c>
      <c r="M7" s="37" t="s">
        <v>104</v>
      </c>
      <c r="N7" s="38" t="s">
        <v>105</v>
      </c>
      <c r="O7" s="38" t="s">
        <v>106</v>
      </c>
      <c r="P7" s="38">
        <v>0.7</v>
      </c>
      <c r="Q7" s="38">
        <v>100</v>
      </c>
      <c r="R7" s="38">
        <v>3720</v>
      </c>
      <c r="S7" s="38">
        <v>4039</v>
      </c>
      <c r="T7" s="38">
        <v>122.14</v>
      </c>
      <c r="U7" s="38">
        <v>33.07</v>
      </c>
      <c r="V7" s="38">
        <v>28</v>
      </c>
      <c r="W7" s="38">
        <v>0.01</v>
      </c>
      <c r="X7" s="38">
        <v>2800</v>
      </c>
      <c r="Y7" s="38">
        <v>100</v>
      </c>
      <c r="Z7" s="38">
        <v>100</v>
      </c>
      <c r="AA7" s="38">
        <v>100</v>
      </c>
      <c r="AB7" s="38">
        <v>100</v>
      </c>
      <c r="AC7" s="38">
        <v>100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0</v>
      </c>
      <c r="BH7" s="38">
        <v>0</v>
      </c>
      <c r="BI7" s="38">
        <v>0</v>
      </c>
      <c r="BJ7" s="38">
        <v>0</v>
      </c>
      <c r="BK7" s="38">
        <v>566.35</v>
      </c>
      <c r="BL7" s="38">
        <v>888.8</v>
      </c>
      <c r="BM7" s="38">
        <v>855.65</v>
      </c>
      <c r="BN7" s="38">
        <v>862.99</v>
      </c>
      <c r="BO7" s="38">
        <v>782.91</v>
      </c>
      <c r="BP7" s="38">
        <v>780.89</v>
      </c>
      <c r="BQ7" s="38">
        <v>40.619999999999997</v>
      </c>
      <c r="BR7" s="38">
        <v>38.06</v>
      </c>
      <c r="BS7" s="38">
        <v>38.47</v>
      </c>
      <c r="BT7" s="38">
        <v>43.29</v>
      </c>
      <c r="BU7" s="38">
        <v>56.05</v>
      </c>
      <c r="BV7" s="38">
        <v>52.27</v>
      </c>
      <c r="BW7" s="38">
        <v>52.55</v>
      </c>
      <c r="BX7" s="38">
        <v>52.23</v>
      </c>
      <c r="BY7" s="38">
        <v>50.06</v>
      </c>
      <c r="BZ7" s="38">
        <v>49.38</v>
      </c>
      <c r="CA7" s="38">
        <v>48.58</v>
      </c>
      <c r="CB7" s="38">
        <v>617.19000000000005</v>
      </c>
      <c r="CC7" s="38">
        <v>663.35</v>
      </c>
      <c r="CD7" s="38">
        <v>675.11</v>
      </c>
      <c r="CE7" s="38">
        <v>633.48</v>
      </c>
      <c r="CF7" s="38">
        <v>628.04999999999995</v>
      </c>
      <c r="CG7" s="38">
        <v>291.01</v>
      </c>
      <c r="CH7" s="38">
        <v>292.45</v>
      </c>
      <c r="CI7" s="38">
        <v>294.05</v>
      </c>
      <c r="CJ7" s="38">
        <v>309.22000000000003</v>
      </c>
      <c r="CK7" s="38">
        <v>316.97000000000003</v>
      </c>
      <c r="CL7" s="38">
        <v>328.08</v>
      </c>
      <c r="CM7" s="38">
        <v>100</v>
      </c>
      <c r="CN7" s="38">
        <v>100</v>
      </c>
      <c r="CO7" s="38">
        <v>100</v>
      </c>
      <c r="CP7" s="38">
        <v>100</v>
      </c>
      <c r="CQ7" s="38">
        <v>100</v>
      </c>
      <c r="CR7" s="38">
        <v>132.99</v>
      </c>
      <c r="CS7" s="38">
        <v>51.71</v>
      </c>
      <c r="CT7" s="38">
        <v>50.56</v>
      </c>
      <c r="CU7" s="38">
        <v>47.35</v>
      </c>
      <c r="CV7" s="38">
        <v>46.36</v>
      </c>
      <c r="CW7" s="38">
        <v>46.74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82.94</v>
      </c>
      <c r="DD7" s="38">
        <v>82.91</v>
      </c>
      <c r="DE7" s="38">
        <v>83.85</v>
      </c>
      <c r="DF7" s="38">
        <v>81.209999999999994</v>
      </c>
      <c r="DG7" s="38">
        <v>83.08</v>
      </c>
      <c r="DH7" s="38">
        <v>81.12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105</v>
      </c>
      <c r="EF7" s="38" t="s">
        <v>105</v>
      </c>
      <c r="EG7" s="38" t="s">
        <v>105</v>
      </c>
      <c r="EH7" s="38" t="s">
        <v>105</v>
      </c>
      <c r="EI7" s="38" t="s">
        <v>105</v>
      </c>
      <c r="EJ7" s="38" t="s">
        <v>105</v>
      </c>
      <c r="EK7" s="38" t="s">
        <v>105</v>
      </c>
      <c r="EL7" s="38" t="s">
        <v>105</v>
      </c>
      <c r="EM7" s="38" t="s">
        <v>105</v>
      </c>
      <c r="EN7" s="38" t="s">
        <v>105</v>
      </c>
      <c r="EO7" s="38" t="s">
        <v>105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107</v>
      </c>
      <c r="C9" s="40" t="s">
        <v>108</v>
      </c>
      <c r="D9" s="40" t="s">
        <v>109</v>
      </c>
      <c r="E9" s="40" t="s">
        <v>110</v>
      </c>
      <c r="F9" s="40" t="s">
        <v>111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49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112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113</v>
      </c>
    </row>
    <row r="13" spans="1:145" x14ac:dyDescent="0.15">
      <c r="B13" t="s">
        <v>114</v>
      </c>
      <c r="C13" t="s">
        <v>114</v>
      </c>
      <c r="D13" t="s">
        <v>114</v>
      </c>
      <c r="E13" t="s">
        <v>115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2022-01-11T00:05:09Z</cp:lastPrinted>
  <dcterms:created xsi:type="dcterms:W3CDTF">2021-12-03T08:13:28Z</dcterms:created>
  <dcterms:modified xsi:type="dcterms:W3CDTF">2022-02-02T00:12:35Z</dcterms:modified>
  <cp:category/>
</cp:coreProperties>
</file>