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172.31.10.192\07_share$\02_staff\下水道用\00下水道共通\経営比較分析表\R03\提出 （再提出）\"/>
    </mc:Choice>
  </mc:AlternateContent>
  <xr:revisionPtr revIDLastSave="0" documentId="13_ncr:1_{2DDE5F0D-F397-486F-B7EF-36306D26F84A}" xr6:coauthVersionLast="36" xr6:coauthVersionMax="36" xr10:uidLastSave="{00000000-0000-0000-0000-000000000000}"/>
  <workbookProtection workbookAlgorithmName="SHA-512" workbookHashValue="HA3/ReTR+EOoAsNTapkfZg0xJBuHFy9+TavvNwTRz+uwBoeGHYEqvlV5NQQSfeyCeIS9tCaFPnSCF/HYPLt5uA==" workbookSaltValue="i4zmTmLtZkNOY0cX5NJJrg=="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I10" i="4" s="1"/>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E86" i="4"/>
  <c r="AT10" i="4"/>
  <c r="AL10" i="4"/>
  <c r="AD10" i="4"/>
  <c r="B10" i="4"/>
  <c r="AL8" i="4"/>
  <c r="P8" i="4"/>
  <c r="I8"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<sst xmlns="http://schemas.openxmlformats.org/spreadsheetml/2006/main" count="236" uniqueCount="120">
  <si>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</si>
  <si>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</si>
  <si>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</si>
  <si>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</si>
  <si>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</si>
  <si>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</si>
  <si>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</si>
  <si>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</si>
  <si>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</si>
  <si>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</si>
  <si>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</si>
  <si>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</si>
  <si>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</si>
  <si>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</si>
  <si>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</si>
  <si>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</si>
  <si>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</si>
  <si>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</si>
  <si>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</si>
  <si>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</si>
  <si>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</si>
  <si>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</si>
  <si>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</si>
  <si>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</si>
  <si>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</si>
  <si>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</si>
  <si>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</si>
  <si>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</si>
  <si>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</si>
  <si>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</si>
  <si>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</si>
  <si>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</si>
  <si>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</si>
  <si>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</si>
  <si>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</si>
  <si>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</si>
  <si>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</si>
  <si>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</si>
  <si>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</si>
  <si>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</si>
  <si>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</si>
  <si>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</si>
  <si>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</si>
  <si>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</si>
  <si>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</si>
  <si>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</si>
  <si>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</si>
  <si>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</si>
  <si>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</si>
  <si>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</si>
  <si>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</si>
  <si>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</si>
  <si>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</si>
  <si>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</si>
  <si>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</si>
  <si>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</si>
  <si>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</si>
  <si>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</si>
  <si>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</si>
  <si>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</si>
  <si>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</si>
  <si>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</si>
  <si>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</si>
  <si>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</si>
  <si>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</si>
  <si>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</si>
  <si>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</si>
  <si>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</si>
  <si>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</si>
  <si>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</si>
  <si>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</si>
  <si>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</si>
  <si>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</si>
  <si>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</si>
  <si>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</si>
  <si>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</si>
  <si>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</si>
  <si>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</si>
  <si>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</si>
  <si>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</si>
  <si>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</si>
  <si>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</si>
  <si>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</si>
  <si>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</si>
  <si>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</si>
  <si>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</si>
  <si>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</si>
  <si>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</si>
  <si>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</si>
  <si>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</si>
  <si>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</si>
  <si>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</si>
  <si>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</si>
  <si>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</si>
  <si>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</si>
  <si>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</si>
  <si>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</si>
  <si>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</si>
  <si>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</si>
  <si>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</si>
  <si>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</si>
  <si>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</si>
  <si>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</si>
  <si>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</si>
  <si>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</si>
  <si>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</si>
  <si>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</si>
  <si>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</si>
  <si>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</si>
  <si>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</si>
  <si>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</si>
  <si>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</si>
  <si>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</si>
  <si>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</si>
  <si>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</si>
  <si>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</si>
  <si>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</si>
  <si>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①収益的収支比率は、近年100％を継続しているが、地方債償還に充てている一般会計繰入金への依存度が高い状況である。また、⑤経費回収率についても、近年は100％を継続している。
　④企業債残高対事業規模比率は年々減少傾向であり、類似団体と比較しても低い値である。
　地方債について、事業開始当初に借入れた分の償還は順調に進んでいるが、現在、維持管理費等の削減を図るため、特定環境保全公共下水道と町内に2箇所ある農業集落排水の処理区を統合するための取組を実施しており、新たな地方債も発行しているため、さらに計画な財政運営を行っていきたい。
　⑥汚水処理原価については、有収水量・汚水処理費ともに近年は大きな変動がないことから、ほぼ横ばいで推移している。また、類似団体より低い値となっている。
　⑦施設利用率は、近年は大きな変動はなく、類似団体と比較すると高い値で推移している。上述したとおり、農業集落排水の処理区が特定環境保全公共下水道に統合し汚水処理水量が増えることから、今後、施設利用率の増加が見込まれる。
　⑧水洗化率は、近年では微増となっており、類似団体と同程度の値となっている。しかしながら、公共下水道事業と同様に、処理区域内人口（分母）及び水洗便所設置済人口（分子）のいずれも年々減少しているため、使用料の増加へは直結しない点に関しては留意する必要がある。</t>
    <rPh sb="2" eb="5">
      <t>シュウエキテキ</t>
    </rPh>
    <rPh sb="5" eb="7">
      <t>シュウシ</t>
    </rPh>
    <rPh sb="7" eb="9">
      <t>ヒリツ</t>
    </rPh>
    <rPh sb="11" eb="13">
      <t>キンネン</t>
    </rPh>
    <rPh sb="18" eb="20">
      <t>ケイゾク</t>
    </rPh>
    <rPh sb="26" eb="29">
      <t>チホウサイ</t>
    </rPh>
    <rPh sb="29" eb="31">
      <t>ショウカン</t>
    </rPh>
    <rPh sb="32" eb="33">
      <t>ア</t>
    </rPh>
    <rPh sb="37" eb="39">
      <t>イッパン</t>
    </rPh>
    <rPh sb="39" eb="41">
      <t>カイケイ</t>
    </rPh>
    <rPh sb="41" eb="43">
      <t>クリイレ</t>
    </rPh>
    <rPh sb="43" eb="44">
      <t>キン</t>
    </rPh>
    <rPh sb="46" eb="49">
      <t>イゾンド</t>
    </rPh>
    <rPh sb="50" eb="51">
      <t>タカ</t>
    </rPh>
    <rPh sb="52" eb="54">
      <t>ジョウキョウ</t>
    </rPh>
    <rPh sb="62" eb="64">
      <t>ケイヒ</t>
    </rPh>
    <rPh sb="64" eb="66">
      <t>カイシュウ</t>
    </rPh>
    <rPh sb="66" eb="67">
      <t>リツ</t>
    </rPh>
    <rPh sb="73" eb="75">
      <t>キンネン</t>
    </rPh>
    <rPh sb="81" eb="83">
      <t>ケイゾク</t>
    </rPh>
    <rPh sb="91" eb="93">
      <t>キギョウ</t>
    </rPh>
    <rPh sb="93" eb="94">
      <t>サイ</t>
    </rPh>
    <rPh sb="94" eb="96">
      <t>ザンダカ</t>
    </rPh>
    <rPh sb="96" eb="97">
      <t>タイ</t>
    </rPh>
    <rPh sb="97" eb="99">
      <t>ジギョウ</t>
    </rPh>
    <rPh sb="99" eb="101">
      <t>キボ</t>
    </rPh>
    <rPh sb="101" eb="103">
      <t>ヒリツ</t>
    </rPh>
    <rPh sb="104" eb="106">
      <t>ネンネン</t>
    </rPh>
    <rPh sb="106" eb="108">
      <t>ゲンショウ</t>
    </rPh>
    <rPh sb="108" eb="110">
      <t>ケイコウ</t>
    </rPh>
    <rPh sb="114" eb="116">
      <t>ルイジ</t>
    </rPh>
    <rPh sb="116" eb="118">
      <t>ダンタイ</t>
    </rPh>
    <rPh sb="119" eb="121">
      <t>ヒカク</t>
    </rPh>
    <rPh sb="124" eb="125">
      <t>ヒク</t>
    </rPh>
    <rPh sb="126" eb="127">
      <t>アタイ</t>
    </rPh>
    <rPh sb="133" eb="136">
      <t>チホウサイ</t>
    </rPh>
    <rPh sb="160" eb="161">
      <t>スス</t>
    </rPh>
    <rPh sb="167" eb="169">
      <t>ゲンザイ</t>
    </rPh>
    <rPh sb="170" eb="172">
      <t>イジ</t>
    </rPh>
    <rPh sb="172" eb="175">
      <t>カンリヒ</t>
    </rPh>
    <rPh sb="175" eb="176">
      <t>ナド</t>
    </rPh>
    <rPh sb="177" eb="179">
      <t>サクゲン</t>
    </rPh>
    <rPh sb="180" eb="181">
      <t>ハカ</t>
    </rPh>
    <rPh sb="185" eb="187">
      <t>トクテイ</t>
    </rPh>
    <rPh sb="187" eb="189">
      <t>カンキョウ</t>
    </rPh>
    <rPh sb="189" eb="191">
      <t>ホゼン</t>
    </rPh>
    <rPh sb="191" eb="193">
      <t>コウキョウ</t>
    </rPh>
    <rPh sb="193" eb="196">
      <t>ゲスイドウ</t>
    </rPh>
    <rPh sb="197" eb="199">
      <t>チョウナイ</t>
    </rPh>
    <rPh sb="201" eb="203">
      <t>カショ</t>
    </rPh>
    <rPh sb="205" eb="207">
      <t>ノウギョウ</t>
    </rPh>
    <rPh sb="207" eb="209">
      <t>シュウラク</t>
    </rPh>
    <rPh sb="209" eb="211">
      <t>ハイスイ</t>
    </rPh>
    <rPh sb="212" eb="214">
      <t>ショリ</t>
    </rPh>
    <rPh sb="214" eb="215">
      <t>ク</t>
    </rPh>
    <rPh sb="216" eb="218">
      <t>トウゴウ</t>
    </rPh>
    <rPh sb="223" eb="225">
      <t>トリクミ</t>
    </rPh>
    <rPh sb="226" eb="228">
      <t>ジッシ</t>
    </rPh>
    <rPh sb="233" eb="234">
      <t>アラ</t>
    </rPh>
    <rPh sb="236" eb="239">
      <t>チホウサイ</t>
    </rPh>
    <rPh sb="240" eb="242">
      <t>ハッコウ</t>
    </rPh>
    <rPh sb="252" eb="254">
      <t>ケイカク</t>
    </rPh>
    <rPh sb="255" eb="257">
      <t>ザイセイ</t>
    </rPh>
    <rPh sb="257" eb="259">
      <t>ウンエイ</t>
    </rPh>
    <rPh sb="260" eb="261">
      <t>オコナ</t>
    </rPh>
    <rPh sb="271" eb="273">
      <t>オスイ</t>
    </rPh>
    <rPh sb="273" eb="275">
      <t>ショリ</t>
    </rPh>
    <rPh sb="275" eb="277">
      <t>ゲンカ</t>
    </rPh>
    <rPh sb="283" eb="285">
      <t>ユウシュウ</t>
    </rPh>
    <rPh sb="285" eb="287">
      <t>スイリョウ</t>
    </rPh>
    <rPh sb="288" eb="290">
      <t>オスイ</t>
    </rPh>
    <rPh sb="290" eb="292">
      <t>ショリ</t>
    </rPh>
    <rPh sb="292" eb="293">
      <t>ヒ</t>
    </rPh>
    <rPh sb="296" eb="298">
      <t>キンネン</t>
    </rPh>
    <rPh sb="299" eb="300">
      <t>オオ</t>
    </rPh>
    <rPh sb="302" eb="304">
      <t>ヘンドウ</t>
    </rPh>
    <rPh sb="314" eb="315">
      <t>ヨコ</t>
    </rPh>
    <rPh sb="318" eb="320">
      <t>スイイ</t>
    </rPh>
    <rPh sb="328" eb="330">
      <t>ルイジ</t>
    </rPh>
    <rPh sb="330" eb="332">
      <t>ダンタイ</t>
    </rPh>
    <rPh sb="334" eb="335">
      <t>ヒク</t>
    </rPh>
    <rPh sb="336" eb="337">
      <t>アタイ</t>
    </rPh>
    <rPh sb="347" eb="349">
      <t>シセツ</t>
    </rPh>
    <rPh sb="349" eb="351">
      <t>リヨウ</t>
    </rPh>
    <rPh sb="351" eb="352">
      <t>リツ</t>
    </rPh>
    <rPh sb="354" eb="356">
      <t>キンネン</t>
    </rPh>
    <rPh sb="357" eb="358">
      <t>オオ</t>
    </rPh>
    <rPh sb="360" eb="362">
      <t>ヘンドウ</t>
    </rPh>
    <rPh sb="366" eb="368">
      <t>ルイジ</t>
    </rPh>
    <rPh sb="368" eb="370">
      <t>ダンタイ</t>
    </rPh>
    <rPh sb="371" eb="373">
      <t>ヒカク</t>
    </rPh>
    <rPh sb="376" eb="377">
      <t>タカ</t>
    </rPh>
    <rPh sb="378" eb="379">
      <t>アタイ</t>
    </rPh>
    <rPh sb="380" eb="382">
      <t>スイイ</t>
    </rPh>
    <rPh sb="387" eb="389">
      <t>ジョウジュツ</t>
    </rPh>
    <rPh sb="395" eb="397">
      <t>ノウギョウ</t>
    </rPh>
    <rPh sb="397" eb="399">
      <t>シュウラク</t>
    </rPh>
    <rPh sb="399" eb="401">
      <t>ハイスイ</t>
    </rPh>
    <rPh sb="402" eb="404">
      <t>ショリ</t>
    </rPh>
    <rPh sb="404" eb="405">
      <t>ク</t>
    </rPh>
    <rPh sb="406" eb="408">
      <t>トクテイ</t>
    </rPh>
    <rPh sb="408" eb="410">
      <t>カンキョウ</t>
    </rPh>
    <rPh sb="410" eb="412">
      <t>ホゼン</t>
    </rPh>
    <rPh sb="412" eb="414">
      <t>コウキョウ</t>
    </rPh>
    <rPh sb="414" eb="417">
      <t>ゲスイドウ</t>
    </rPh>
    <rPh sb="418" eb="420">
      <t>トウゴウ</t>
    </rPh>
    <rPh sb="421" eb="423">
      <t>オスイ</t>
    </rPh>
    <rPh sb="423" eb="425">
      <t>ショリ</t>
    </rPh>
    <rPh sb="425" eb="427">
      <t>スイリョウ</t>
    </rPh>
    <rPh sb="428" eb="429">
      <t>フ</t>
    </rPh>
    <rPh sb="436" eb="438">
      <t>コンゴ</t>
    </rPh>
    <rPh sb="439" eb="441">
      <t>シセツ</t>
    </rPh>
    <rPh sb="441" eb="443">
      <t>リヨウ</t>
    </rPh>
    <rPh sb="443" eb="444">
      <t>リツ</t>
    </rPh>
    <rPh sb="445" eb="447">
      <t>ゾウカ</t>
    </rPh>
    <rPh sb="448" eb="450">
      <t>ミコ</t>
    </rPh>
    <rPh sb="457" eb="460">
      <t>スイセンカ</t>
    </rPh>
    <rPh sb="460" eb="461">
      <t>リツ</t>
    </rPh>
    <rPh sb="463" eb="465">
      <t>キンネン</t>
    </rPh>
    <rPh sb="467" eb="469">
      <t>ビゾウ</t>
    </rPh>
    <rPh sb="476" eb="478">
      <t>ルイジ</t>
    </rPh>
    <rPh sb="478" eb="480">
      <t>ダンタイ</t>
    </rPh>
    <rPh sb="481" eb="484">
      <t>ドウテイド</t>
    </rPh>
    <rPh sb="485" eb="486">
      <t>アタイ</t>
    </rPh>
    <rPh sb="500" eb="502">
      <t>コウキョウ</t>
    </rPh>
    <rPh sb="502" eb="505">
      <t>ゲスイドウ</t>
    </rPh>
    <rPh sb="505" eb="507">
      <t>ジギョウ</t>
    </rPh>
    <rPh sb="508" eb="510">
      <t>ドウヨウ</t>
    </rPh>
    <phoneticPr fontId="4"/>
  </si>
  <si>
    <t xml:space="preserve">　本事業は、平成7年3月より供用を開始し、現在26年目を迎えている。
　近年では、年々不明水の流入も増加しているところであり、将来を見据えた計画的な更新を実施していく。
</t>
    <rPh sb="1" eb="2">
      <t>ホン</t>
    </rPh>
    <rPh sb="2" eb="4">
      <t>ジギョウ</t>
    </rPh>
    <rPh sb="6" eb="8">
      <t>ヘイセイ</t>
    </rPh>
    <rPh sb="9" eb="10">
      <t>ネン</t>
    </rPh>
    <rPh sb="11" eb="12">
      <t>ガツ</t>
    </rPh>
    <rPh sb="14" eb="16">
      <t>キョウヨウ</t>
    </rPh>
    <rPh sb="17" eb="19">
      <t>カイシ</t>
    </rPh>
    <rPh sb="21" eb="23">
      <t>ゲンザイ</t>
    </rPh>
    <rPh sb="25" eb="27">
      <t>ネンメ</t>
    </rPh>
    <rPh sb="28" eb="29">
      <t>ムカ</t>
    </rPh>
    <rPh sb="36" eb="38">
      <t>キンネン</t>
    </rPh>
    <rPh sb="41" eb="43">
      <t>ネンネン</t>
    </rPh>
    <rPh sb="43" eb="45">
      <t>フメイ</t>
    </rPh>
    <rPh sb="45" eb="46">
      <t>スイ</t>
    </rPh>
    <rPh sb="47" eb="49">
      <t>リュウニュウ</t>
    </rPh>
    <rPh sb="50" eb="52">
      <t>ゾウカ</t>
    </rPh>
    <rPh sb="63" eb="65">
      <t>ショウライ</t>
    </rPh>
    <rPh sb="66" eb="68">
      <t>ミス</t>
    </rPh>
    <rPh sb="70" eb="73">
      <t>ケイカクテキ</t>
    </rPh>
    <rPh sb="74" eb="76">
      <t>コウシン</t>
    </rPh>
    <rPh sb="77" eb="79">
      <t>ジッシ</t>
    </rPh>
    <phoneticPr fontId="4"/>
  </si>
  <si>
    <t>　本事業については、公共下水道事業と同様に、人口減少に伴う使用料収入の減少など、経営環境の悪化が想定されるところであるが、将来的には更新のための長寿命化の対応が必要となる。
　将来的な負担を少なくするために、農業集落排水の処理区との統合による維持管理費の削減を図るほか、計画的・効率的な更新の手法を検討していく。
　</t>
    <rPh sb="1" eb="2">
      <t>ホン</t>
    </rPh>
    <rPh sb="2" eb="4">
      <t>ジギョウ</t>
    </rPh>
    <rPh sb="61" eb="64">
      <t>ショウライテキ</t>
    </rPh>
    <rPh sb="66" eb="68">
      <t>コウシン</t>
    </rPh>
    <rPh sb="72" eb="76">
      <t>チョウジュミョウカ</t>
    </rPh>
    <rPh sb="77" eb="79">
      <t>タイオウ</t>
    </rPh>
    <rPh sb="80" eb="82">
      <t>ヒツヨウ</t>
    </rPh>
    <rPh sb="88" eb="90">
      <t>ショウライ</t>
    </rPh>
    <rPh sb="90" eb="91">
      <t>テキ</t>
    </rPh>
    <rPh sb="92" eb="94">
      <t>フタン</t>
    </rPh>
    <rPh sb="95" eb="96">
      <t>スク</t>
    </rPh>
    <rPh sb="104" eb="106">
      <t>ノウギョウ</t>
    </rPh>
    <rPh sb="106" eb="108">
      <t>シュウラク</t>
    </rPh>
    <rPh sb="108" eb="110">
      <t>ハイスイ</t>
    </rPh>
    <rPh sb="111" eb="113">
      <t>ショリ</t>
    </rPh>
    <rPh sb="113" eb="114">
      <t>ク</t>
    </rPh>
    <rPh sb="116" eb="118">
      <t>トウゴウ</t>
    </rPh>
    <rPh sb="121" eb="123">
      <t>イジ</t>
    </rPh>
    <rPh sb="123" eb="126">
      <t>カンリヒ</t>
    </rPh>
    <rPh sb="127" eb="129">
      <t>サクゲン</t>
    </rPh>
    <rPh sb="130" eb="131">
      <t>ハカ</t>
    </rPh>
    <rPh sb="135" eb="138">
      <t>ケイカクテキ</t>
    </rPh>
    <rPh sb="139" eb="142">
      <t>コウリツテキ</t>
    </rPh>
    <rPh sb="143" eb="145">
      <t>コウシン</t>
    </rPh>
    <rPh sb="146" eb="148">
      <t>シュホウ</t>
    </rPh>
    <rPh sb="149" eb="151">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</si>
</sst>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D3F-416D-9DEF-FE3C10AF352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0.13</c:v>
                </c:pt>
                <c:pt idx="3">
                  <c:v>0.36</c:v>
                </c:pt>
                <c:pt idx="4">
                  <c:v>0.39</c:v>
                </c:pt>
              </c:numCache>
            </c:numRef>
          </c:val>
          <c:smooth val="0"/>
          <c:extLst>
            <c:ext xmlns:c16="http://schemas.microsoft.com/office/drawing/2014/chart" uri="{C3380CC4-5D6E-409C-BE32-E72D297353CC}">
              <c16:uniqueId val="{00000001-8D3F-416D-9DEF-FE3C10AF352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49.78</c:v>
                </c:pt>
                <c:pt idx="1">
                  <c:v>51.04</c:v>
                </c:pt>
                <c:pt idx="2">
                  <c:v>48.69</c:v>
                </c:pt>
                <c:pt idx="3">
                  <c:v>47.94</c:v>
                </c:pt>
                <c:pt idx="4">
                  <c:v>49.56</c:v>
                </c:pt>
              </c:numCache>
            </c:numRef>
          </c:val>
          <c:extLst>
            <c:ext xmlns:c16="http://schemas.microsoft.com/office/drawing/2014/chart" uri="{C3380CC4-5D6E-409C-BE32-E72D297353CC}">
              <c16:uniqueId val="{00000000-FD50-4494-B63D-D723127876F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42.9</c:v>
                </c:pt>
                <c:pt idx="1">
                  <c:v>43.36</c:v>
                </c:pt>
                <c:pt idx="2">
                  <c:v>42.56</c:v>
                </c:pt>
                <c:pt idx="3">
                  <c:v>42.47</c:v>
                </c:pt>
                <c:pt idx="4">
                  <c:v>42.4</c:v>
                </c:pt>
              </c:numCache>
            </c:numRef>
          </c:val>
          <c:smooth val="0"/>
          <c:extLst>
            <c:ext xmlns:c16="http://schemas.microsoft.com/office/drawing/2014/chart" uri="{C3380CC4-5D6E-409C-BE32-E72D297353CC}">
              <c16:uniqueId val="{00000001-FD50-4494-B63D-D723127876F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81.23</c:v>
                </c:pt>
                <c:pt idx="1">
                  <c:v>82.42</c:v>
                </c:pt>
                <c:pt idx="2">
                  <c:v>83.69</c:v>
                </c:pt>
                <c:pt idx="3">
                  <c:v>83.66</c:v>
                </c:pt>
                <c:pt idx="4">
                  <c:v>84.37</c:v>
                </c:pt>
              </c:numCache>
            </c:numRef>
          </c:val>
          <c:extLst>
            <c:ext xmlns:c16="http://schemas.microsoft.com/office/drawing/2014/chart" uri="{C3380CC4-5D6E-409C-BE32-E72D297353CC}">
              <c16:uniqueId val="{00000000-848C-438E-BCB1-55DA22684F5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c:v>
                </c:pt>
                <c:pt idx="1">
                  <c:v>83.06</c:v>
                </c:pt>
                <c:pt idx="2">
                  <c:v>83.32</c:v>
                </c:pt>
                <c:pt idx="3">
                  <c:v>83.75</c:v>
                </c:pt>
                <c:pt idx="4">
                  <c:v>84.19</c:v>
                </c:pt>
              </c:numCache>
            </c:numRef>
          </c:val>
          <c:smooth val="0"/>
          <c:extLst>
            <c:ext xmlns:c16="http://schemas.microsoft.com/office/drawing/2014/chart" uri="{C3380CC4-5D6E-409C-BE32-E72D297353CC}">
              <c16:uniqueId val="{00000001-848C-438E-BCB1-55DA22684F5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96.55</c:v>
                </c:pt>
                <c:pt idx="1">
                  <c:v>100</c:v>
                </c:pt>
                <c:pt idx="2">
                  <c:v>100</c:v>
                </c:pt>
                <c:pt idx="3">
                  <c:v>100</c:v>
                </c:pt>
                <c:pt idx="4">
                  <c:v>100</c:v>
                </c:pt>
              </c:numCache>
            </c:numRef>
          </c:val>
          <c:extLst>
            <c:ext xmlns:c16="http://schemas.microsoft.com/office/drawing/2014/chart" uri="{C3380CC4-5D6E-409C-BE32-E72D297353CC}">
              <c16:uniqueId val="{00000000-F85E-43F4-8EBA-293CB127C0C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85E-43F4-8EBA-293CB127C0C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D8C-4809-B26D-29DE52698FF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D8C-4809-B26D-29DE52698FF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7BD-4A37-8FAF-33334E811B4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7BD-4A37-8FAF-33334E811B4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F49-48DB-B1D1-C8E698FE754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F49-48DB-B1D1-C8E698FE754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453-4375-84C9-5CD15CFD0DD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453-4375-84C9-5CD15CFD0DD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451.43</c:v>
                </c:pt>
                <c:pt idx="1">
                  <c:v>346.9</c:v>
                </c:pt>
                <c:pt idx="2">
                  <c:v>230.14</c:v>
                </c:pt>
                <c:pt idx="3">
                  <c:v>169.57</c:v>
                </c:pt>
                <c:pt idx="4">
                  <c:v>166.22</c:v>
                </c:pt>
              </c:numCache>
            </c:numRef>
          </c:val>
          <c:extLst>
            <c:ext xmlns:c16="http://schemas.microsoft.com/office/drawing/2014/chart" uri="{C3380CC4-5D6E-409C-BE32-E72D297353CC}">
              <c16:uniqueId val="{00000000-942D-47FF-B4BF-73C52CAA648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1298.9100000000001</c:v>
                </c:pt>
                <c:pt idx="1">
                  <c:v>1243.71</c:v>
                </c:pt>
                <c:pt idx="2">
                  <c:v>1194.1500000000001</c:v>
                </c:pt>
                <c:pt idx="3">
                  <c:v>1206.79</c:v>
                </c:pt>
                <c:pt idx="4">
                  <c:v>1258.43</c:v>
                </c:pt>
              </c:numCache>
            </c:numRef>
          </c:val>
          <c:smooth val="0"/>
          <c:extLst>
            <c:ext xmlns:c16="http://schemas.microsoft.com/office/drawing/2014/chart" uri="{C3380CC4-5D6E-409C-BE32-E72D297353CC}">
              <c16:uniqueId val="{00000001-942D-47FF-B4BF-73C52CAA648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87.35</c:v>
                </c:pt>
                <c:pt idx="1">
                  <c:v>100</c:v>
                </c:pt>
                <c:pt idx="2">
                  <c:v>100</c:v>
                </c:pt>
                <c:pt idx="3">
                  <c:v>100</c:v>
                </c:pt>
                <c:pt idx="4">
                  <c:v>100</c:v>
                </c:pt>
              </c:numCache>
            </c:numRef>
          </c:val>
          <c:extLst>
            <c:ext xmlns:c16="http://schemas.microsoft.com/office/drawing/2014/chart" uri="{C3380CC4-5D6E-409C-BE32-E72D297353CC}">
              <c16:uniqueId val="{00000000-2C8A-4253-983D-59A39BA5133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69.87</c:v>
                </c:pt>
                <c:pt idx="1">
                  <c:v>74.3</c:v>
                </c:pt>
                <c:pt idx="2">
                  <c:v>72.260000000000005</c:v>
                </c:pt>
                <c:pt idx="3">
                  <c:v>71.84</c:v>
                </c:pt>
                <c:pt idx="4">
                  <c:v>73.36</c:v>
                </c:pt>
              </c:numCache>
            </c:numRef>
          </c:val>
          <c:smooth val="0"/>
          <c:extLst>
            <c:ext xmlns:c16="http://schemas.microsoft.com/office/drawing/2014/chart" uri="{C3380CC4-5D6E-409C-BE32-E72D297353CC}">
              <c16:uniqueId val="{00000001-2C8A-4253-983D-59A39BA5133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203.52</c:v>
                </c:pt>
                <c:pt idx="1">
                  <c:v>180.66</c:v>
                </c:pt>
                <c:pt idx="2">
                  <c:v>181.07</c:v>
                </c:pt>
                <c:pt idx="3">
                  <c:v>183.98</c:v>
                </c:pt>
                <c:pt idx="4">
                  <c:v>178.64</c:v>
                </c:pt>
              </c:numCache>
            </c:numRef>
          </c:val>
          <c:extLst>
            <c:ext xmlns:c16="http://schemas.microsoft.com/office/drawing/2014/chart" uri="{C3380CC4-5D6E-409C-BE32-E72D297353CC}">
              <c16:uniqueId val="{00000000-82D3-4A1A-BC58-FC5001C540D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234.96</c:v>
                </c:pt>
                <c:pt idx="1">
                  <c:v>221.81</c:v>
                </c:pt>
                <c:pt idx="2">
                  <c:v>230.02</c:v>
                </c:pt>
                <c:pt idx="3">
                  <c:v>228.47</c:v>
                </c:pt>
                <c:pt idx="4">
                  <c:v>224.88</c:v>
                </c:pt>
              </c:numCache>
            </c:numRef>
          </c:val>
          <c:smooth val="0"/>
          <c:extLst>
            <c:ext xmlns:c16="http://schemas.microsoft.com/office/drawing/2014/chart" uri="{C3380CC4-5D6E-409C-BE32-E72D297353CC}">
              <c16:uniqueId val="{00000001-82D3-4A1A-BC58-FC5001C540D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38"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白鷹町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13256</v>
      </c>
      <c r="AM8" s="69"/>
      <c r="AN8" s="69"/>
      <c r="AO8" s="69"/>
      <c r="AP8" s="69"/>
      <c r="AQ8" s="69"/>
      <c r="AR8" s="69"/>
      <c r="AS8" s="69"/>
      <c r="AT8" s="68">
        <f>データ!T6</f>
        <v>157.71</v>
      </c>
      <c r="AU8" s="68"/>
      <c r="AV8" s="68"/>
      <c r="AW8" s="68"/>
      <c r="AX8" s="68"/>
      <c r="AY8" s="68"/>
      <c r="AZ8" s="68"/>
      <c r="BA8" s="68"/>
      <c r="BB8" s="68">
        <f>データ!U6</f>
        <v>84.05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18.77</v>
      </c>
      <c r="Q10" s="68"/>
      <c r="R10" s="68"/>
      <c r="S10" s="68"/>
      <c r="T10" s="68"/>
      <c r="U10" s="68"/>
      <c r="V10" s="68"/>
      <c r="W10" s="68">
        <f>データ!Q6</f>
        <v>72.91</v>
      </c>
      <c r="X10" s="68"/>
      <c r="Y10" s="68"/>
      <c r="Z10" s="68"/>
      <c r="AA10" s="68"/>
      <c r="AB10" s="68"/>
      <c r="AC10" s="68"/>
      <c r="AD10" s="69">
        <f>データ!R6</f>
        <v>3520</v>
      </c>
      <c r="AE10" s="69"/>
      <c r="AF10" s="69"/>
      <c r="AG10" s="69"/>
      <c r="AH10" s="69"/>
      <c r="AI10" s="69"/>
      <c r="AJ10" s="69"/>
      <c r="AK10" s="2"/>
      <c r="AL10" s="69">
        <f>データ!V6</f>
        <v>2469</v>
      </c>
      <c r="AM10" s="69"/>
      <c r="AN10" s="69"/>
      <c r="AO10" s="69"/>
      <c r="AP10" s="69"/>
      <c r="AQ10" s="69"/>
      <c r="AR10" s="69"/>
      <c r="AS10" s="69"/>
      <c r="AT10" s="68">
        <f>データ!W6</f>
        <v>1.29</v>
      </c>
      <c r="AU10" s="68"/>
      <c r="AV10" s="68"/>
      <c r="AW10" s="68"/>
      <c r="AX10" s="68"/>
      <c r="AY10" s="68"/>
      <c r="AZ10" s="68"/>
      <c r="BA10" s="68"/>
      <c r="BB10" s="68">
        <f>データ!X6</f>
        <v>1913.95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【1,260.21】</v>
      </c>
      <c r="I86" s="26" t="str">
        <f>データ!CA6</f>
        <v>【75.29】</v>
      </c>
      <c r="J86" s="26" t="str">
        <f>データ!CL6</f>
        <v>【215.41】</v>
      </c>
      <c r="K86" s="26" t="str">
        <f>データ!CW6</f>
        <v>【42.90】</v>
      </c>
      <c r="L86" s="26" t="str">
        <f>データ!DH6</f>
        <v>【84.75】</v>
      </c>
      <c r="M86" s="26" t="s">
        <v>43</v>
      </c>
      <c r="N86" s="26" t="s">
        <v>43</v>
      </c>
      <c r="O86" s="26" t="str">
        <f>データ!EO6</f>
        <v>【0.30】</v>
      </c>
    </row>
  </sheetData>
  <sheetProtection algorithmName="SHA-512" hashValue="0jz+jVRdxqiZLaN/wr2CiWEVJxn0TvIzNH2+ziCpldZEPeSReI8VMzKdPOSGNHsVIY2AWBfCK/IrtCVttLj9bQ==" saltValue="DtIw1Z2z9y5VRJ/pQrl+m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2020</v>
      </c>
      <c r="C6" s="33">
        <f t="shared" ref="C6:X6" si="3">C7</f>
        <v>64025</v>
      </c>
      <c r="D6" s="33">
        <f t="shared" si="3"/>
        <v>47</v>
      </c>
      <c r="E6" s="33">
        <f t="shared" si="3"/>
        <v>17</v>
      </c>
      <c r="F6" s="33">
        <f t="shared" si="3"/>
        <v>4</v>
      </c>
      <c r="G6" s="33">
        <f t="shared" si="3"/>
        <v>0</v>
      </c>
      <c r="H6" s="33" t="str">
        <f t="shared" si="3"/>
        <v>山形県　白鷹町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18.77</v>
      </c>
      <c r="Q6" s="34">
        <f t="shared" si="3"/>
        <v>72.91</v>
      </c>
      <c r="R6" s="34">
        <f t="shared" si="3"/>
        <v>3520</v>
      </c>
      <c r="S6" s="34">
        <f t="shared" si="3"/>
        <v>13256</v>
      </c>
      <c r="T6" s="34">
        <f t="shared" si="3"/>
        <v>157.71</v>
      </c>
      <c r="U6" s="34">
        <f t="shared" si="3"/>
        <v>84.05</v>
      </c>
      <c r="V6" s="34">
        <f t="shared" si="3"/>
        <v>2469</v>
      </c>
      <c r="W6" s="34">
        <f t="shared" si="3"/>
        <v>1.29</v>
      </c>
      <c r="X6" s="34">
        <f t="shared" si="3"/>
        <v>1913.95</v>
      </c>
      <c r="Y6" s="35">
        <f>IF(Y7="",NA(),Y7)</f>
        <v>96.55</v>
      </c>
      <c r="Z6" s="35">
        <f t="shared" ref="Z6:AH6" si="4">IF(Z7="",NA(),Z7)</f>
        <v>100</v>
      </c>
      <c r="AA6" s="35">
        <f t="shared" si="4"/>
        <v>100</v>
      </c>
      <c r="AB6" s="35">
        <f t="shared" si="4"/>
        <v>100</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451.43</v>
      </c>
      <c r="BG6" s="35">
        <f t="shared" ref="BG6:BO6" si="7">IF(BG7="",NA(),BG7)</f>
        <v>346.9</v>
      </c>
      <c r="BH6" s="35">
        <f t="shared" si="7"/>
        <v>230.14</v>
      </c>
      <c r="BI6" s="35">
        <f t="shared" si="7"/>
        <v>169.57</v>
      </c>
      <c r="BJ6" s="35">
        <f t="shared" si="7"/>
        <v>166.22</v>
      </c>
      <c r="BK6" s="35">
        <f t="shared" si="7"/>
        <v>1298.9100000000001</v>
      </c>
      <c r="BL6" s="35">
        <f t="shared" si="7"/>
        <v>1243.71</v>
      </c>
      <c r="BM6" s="35">
        <f t="shared" si="7"/>
        <v>1194.1500000000001</v>
      </c>
      <c r="BN6" s="35">
        <f t="shared" si="7"/>
        <v>1206.79</v>
      </c>
      <c r="BO6" s="35">
        <f t="shared" si="7"/>
        <v>1258.43</v>
      </c>
      <c r="BP6" s="34" t="str">
        <f>IF(BP7="","",IF(BP7="-","【-】","【"&amp;SUBSTITUTE(TEXT(BP7,"#,##0.00"),"-","△")&amp;"】"))</f>
        <v>【1,260.21】</v>
      </c>
      <c r="BQ6" s="35">
        <f>IF(BQ7="",NA(),BQ7)</f>
        <v>87.35</v>
      </c>
      <c r="BR6" s="35">
        <f t="shared" ref="BR6:BZ6" si="8">IF(BR7="",NA(),BR7)</f>
        <v>100</v>
      </c>
      <c r="BS6" s="35">
        <f t="shared" si="8"/>
        <v>100</v>
      </c>
      <c r="BT6" s="35">
        <f t="shared" si="8"/>
        <v>100</v>
      </c>
      <c r="BU6" s="35">
        <f t="shared" si="8"/>
        <v>100</v>
      </c>
      <c r="BV6" s="35">
        <f t="shared" si="8"/>
        <v>69.87</v>
      </c>
      <c r="BW6" s="35">
        <f t="shared" si="8"/>
        <v>74.3</v>
      </c>
      <c r="BX6" s="35">
        <f t="shared" si="8"/>
        <v>72.260000000000005</v>
      </c>
      <c r="BY6" s="35">
        <f t="shared" si="8"/>
        <v>71.84</v>
      </c>
      <c r="BZ6" s="35">
        <f t="shared" si="8"/>
        <v>73.36</v>
      </c>
      <c r="CA6" s="34" t="str">
        <f>IF(CA7="","",IF(CA7="-","【-】","【"&amp;SUBSTITUTE(TEXT(CA7,"#,##0.00"),"-","△")&amp;"】"))</f>
        <v>【75.29】</v>
      </c>
      <c r="CB6" s="35">
        <f>IF(CB7="",NA(),CB7)</f>
        <v>203.52</v>
      </c>
      <c r="CC6" s="35">
        <f t="shared" ref="CC6:CK6" si="9">IF(CC7="",NA(),CC7)</f>
        <v>180.66</v>
      </c>
      <c r="CD6" s="35">
        <f t="shared" si="9"/>
        <v>181.07</v>
      </c>
      <c r="CE6" s="35">
        <f t="shared" si="9"/>
        <v>183.98</v>
      </c>
      <c r="CF6" s="35">
        <f t="shared" si="9"/>
        <v>178.64</v>
      </c>
      <c r="CG6" s="35">
        <f t="shared" si="9"/>
        <v>234.96</v>
      </c>
      <c r="CH6" s="35">
        <f t="shared" si="9"/>
        <v>221.81</v>
      </c>
      <c r="CI6" s="35">
        <f t="shared" si="9"/>
        <v>230.02</v>
      </c>
      <c r="CJ6" s="35">
        <f t="shared" si="9"/>
        <v>228.47</v>
      </c>
      <c r="CK6" s="35">
        <f t="shared" si="9"/>
        <v>224.88</v>
      </c>
      <c r="CL6" s="34" t="str">
        <f>IF(CL7="","",IF(CL7="-","【-】","【"&amp;SUBSTITUTE(TEXT(CL7,"#,##0.00"),"-","△")&amp;"】"))</f>
        <v>【215.41】</v>
      </c>
      <c r="CM6" s="35">
        <f>IF(CM7="",NA(),CM7)</f>
        <v>49.78</v>
      </c>
      <c r="CN6" s="35">
        <f t="shared" ref="CN6:CV6" si="10">IF(CN7="",NA(),CN7)</f>
        <v>51.04</v>
      </c>
      <c r="CO6" s="35">
        <f t="shared" si="10"/>
        <v>48.69</v>
      </c>
      <c r="CP6" s="35">
        <f t="shared" si="10"/>
        <v>47.94</v>
      </c>
      <c r="CQ6" s="35">
        <f t="shared" si="10"/>
        <v>49.56</v>
      </c>
      <c r="CR6" s="35">
        <f t="shared" si="10"/>
        <v>42.9</v>
      </c>
      <c r="CS6" s="35">
        <f t="shared" si="10"/>
        <v>43.36</v>
      </c>
      <c r="CT6" s="35">
        <f t="shared" si="10"/>
        <v>42.56</v>
      </c>
      <c r="CU6" s="35">
        <f t="shared" si="10"/>
        <v>42.47</v>
      </c>
      <c r="CV6" s="35">
        <f t="shared" si="10"/>
        <v>42.4</v>
      </c>
      <c r="CW6" s="34" t="str">
        <f>IF(CW7="","",IF(CW7="-","【-】","【"&amp;SUBSTITUTE(TEXT(CW7,"#,##0.00"),"-","△")&amp;"】"))</f>
        <v>【42.90】</v>
      </c>
      <c r="CX6" s="35">
        <f>IF(CX7="",NA(),CX7)</f>
        <v>81.23</v>
      </c>
      <c r="CY6" s="35">
        <f t="shared" ref="CY6:DG6" si="11">IF(CY7="",NA(),CY7)</f>
        <v>82.42</v>
      </c>
      <c r="CZ6" s="35">
        <f t="shared" si="11"/>
        <v>83.69</v>
      </c>
      <c r="DA6" s="35">
        <f t="shared" si="11"/>
        <v>83.66</v>
      </c>
      <c r="DB6" s="35">
        <f t="shared" si="11"/>
        <v>84.37</v>
      </c>
      <c r="DC6" s="35">
        <f t="shared" si="11"/>
        <v>83.5</v>
      </c>
      <c r="DD6" s="35">
        <f t="shared" si="11"/>
        <v>83.06</v>
      </c>
      <c r="DE6" s="35">
        <f t="shared" si="11"/>
        <v>83.32</v>
      </c>
      <c r="DF6" s="35">
        <f t="shared" si="11"/>
        <v>83.75</v>
      </c>
      <c r="DG6" s="35">
        <f t="shared" si="11"/>
        <v>84.19</v>
      </c>
      <c r="DH6" s="34" t="str">
        <f>IF(DH7="","",IF(DH7="-","【-】","【"&amp;SUBSTITUTE(TEXT(DH7,"#,##0.00"),"-","△")&amp;"】"))</f>
        <v>【84.75】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0.09</v>
      </c>
      <c r="EK6" s="35">
        <f t="shared" si="14"/>
        <v>0.09</v>
      </c>
      <c r="EL6" s="35">
        <f t="shared" si="14"/>
        <v>0.13</v>
      </c>
      <c r="EM6" s="35">
        <f t="shared" si="14"/>
        <v>0.36</v>
      </c>
      <c r="EN6" s="35">
        <f t="shared" si="14"/>
        <v>0.39</v>
      </c>
      <c r="EO6" s="34" t="str">
        <f>IF(EO7="","",IF(EO7="-","【-】","【"&amp;SUBSTITUTE(TEXT(EO7,"#,##0.00"),"-","△")&amp;"】"))</f>
        <v>【0.30】</v>
      </c>
    </row>
    <row r="7" spans="1:145" s="36" customFormat="1" x14ac:dyDescent="0.15">
      <c r="A7" s="28"/>
      <c r="B7" s="37">
        <v>2020</v>
      </c>
      <c r="C7" s="37">
        <v>64025</v>
      </c>
      <c r="D7" s="37">
        <v>47</v>
      </c>
      <c r="E7" s="37">
        <v>17</v>
      </c>
      <c r="F7" s="37">
        <v>4</v>
      </c>
      <c r="G7" s="37">
        <v>0</v>
      </c>
      <c r="H7" s="37" t="s">
        <v>97</v>
      </c>
      <c r="I7" s="37" t="s">
        <v>98</v>
      </c>
      <c r="J7" s="37" t="s">
        <v>99</v>
      </c>
      <c r="K7" s="37" t="s">
        <v>100</v>
      </c>
      <c r="L7" s="37" t="s">
        <v>101</v>
      </c>
      <c r="M7" s="37" t="s">
        <v>102</v>
      </c>
      <c r="N7" s="38" t="s">
        <v>103</v>
      </c>
      <c r="O7" s="38" t="s">
        <v>104</v>
      </c>
      <c r="P7" s="38">
        <v>18.77</v>
      </c>
      <c r="Q7" s="38">
        <v>72.91</v>
      </c>
      <c r="R7" s="38">
        <v>3520</v>
      </c>
      <c r="S7" s="38">
        <v>13256</v>
      </c>
      <c r="T7" s="38">
        <v>157.71</v>
      </c>
      <c r="U7" s="38">
        <v>84.05</v>
      </c>
      <c r="V7" s="38">
        <v>2469</v>
      </c>
      <c r="W7" s="38">
        <v>1.29</v>
      </c>
      <c r="X7" s="38">
        <v>1913.95</v>
      </c>
      <c r="Y7" s="38">
        <v>96.55</v>
      </c>
      <c r="Z7" s="38">
        <v>100</v>
      </c>
      <c r="AA7" s="38">
        <v>100</v>
      </c>
      <c r="AB7" s="38">
        <v>100</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451.43</v>
      </c>
      <c r="BG7" s="38">
        <v>346.9</v>
      </c>
      <c r="BH7" s="38">
        <v>230.14</v>
      </c>
      <c r="BI7" s="38">
        <v>169.57</v>
      </c>
      <c r="BJ7" s="38">
        <v>166.22</v>
      </c>
      <c r="BK7" s="38">
        <v>1298.9100000000001</v>
      </c>
      <c r="BL7" s="38">
        <v>1243.71</v>
      </c>
      <c r="BM7" s="38">
        <v>1194.1500000000001</v>
      </c>
      <c r="BN7" s="38">
        <v>1206.79</v>
      </c>
      <c r="BO7" s="38">
        <v>1258.43</v>
      </c>
      <c r="BP7" s="38">
        <v>1260.21</v>
      </c>
      <c r="BQ7" s="38">
        <v>87.35</v>
      </c>
      <c r="BR7" s="38">
        <v>100</v>
      </c>
      <c r="BS7" s="38">
        <v>100</v>
      </c>
      <c r="BT7" s="38">
        <v>100</v>
      </c>
      <c r="BU7" s="38">
        <v>100</v>
      </c>
      <c r="BV7" s="38">
        <v>69.87</v>
      </c>
      <c r="BW7" s="38">
        <v>74.3</v>
      </c>
      <c r="BX7" s="38">
        <v>72.260000000000005</v>
      </c>
      <c r="BY7" s="38">
        <v>71.84</v>
      </c>
      <c r="BZ7" s="38">
        <v>73.36</v>
      </c>
      <c r="CA7" s="38">
        <v>75.290000000000006</v>
      </c>
      <c r="CB7" s="38">
        <v>203.52</v>
      </c>
      <c r="CC7" s="38">
        <v>180.66</v>
      </c>
      <c r="CD7" s="38">
        <v>181.07</v>
      </c>
      <c r="CE7" s="38">
        <v>183.98</v>
      </c>
      <c r="CF7" s="38">
        <v>178.64</v>
      </c>
      <c r="CG7" s="38">
        <v>234.96</v>
      </c>
      <c r="CH7" s="38">
        <v>221.81</v>
      </c>
      <c r="CI7" s="38">
        <v>230.02</v>
      </c>
      <c r="CJ7" s="38">
        <v>228.47</v>
      </c>
      <c r="CK7" s="38">
        <v>224.88</v>
      </c>
      <c r="CL7" s="38">
        <v>215.41</v>
      </c>
      <c r="CM7" s="38">
        <v>49.78</v>
      </c>
      <c r="CN7" s="38">
        <v>51.04</v>
      </c>
      <c r="CO7" s="38">
        <v>48.69</v>
      </c>
      <c r="CP7" s="38">
        <v>47.94</v>
      </c>
      <c r="CQ7" s="38">
        <v>49.56</v>
      </c>
      <c r="CR7" s="38">
        <v>42.9</v>
      </c>
      <c r="CS7" s="38">
        <v>43.36</v>
      </c>
      <c r="CT7" s="38">
        <v>42.56</v>
      </c>
      <c r="CU7" s="38">
        <v>42.47</v>
      </c>
      <c r="CV7" s="38">
        <v>42.4</v>
      </c>
      <c r="CW7" s="38">
        <v>42.9</v>
      </c>
      <c r="CX7" s="38">
        <v>81.23</v>
      </c>
      <c r="CY7" s="38">
        <v>82.42</v>
      </c>
      <c r="CZ7" s="38">
        <v>83.69</v>
      </c>
      <c r="DA7" s="38">
        <v>83.66</v>
      </c>
      <c r="DB7" s="38">
        <v>84.37</v>
      </c>
      <c r="DC7" s="38">
        <v>83.5</v>
      </c>
      <c r="DD7" s="38">
        <v>83.06</v>
      </c>
      <c r="DE7" s="38">
        <v>83.32</v>
      </c>
      <c r="DF7" s="38">
        <v>83.75</v>
      </c>
      <c r="DG7" s="38">
        <v>84.19</v>
      </c>
      <c r="DH7" s="38">
        <v>84.75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0.09</v>
      </c>
      <c r="EK7" s="38">
        <v>0.09</v>
      </c>
      <c r="EL7" s="38">
        <v>0.13</v>
      </c>
      <c r="EM7" s="38">
        <v>0.36</v>
      </c>
      <c r="EN7" s="38">
        <v>0.39</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110</v>
      </c>
    </row>
    <row r="12" spans="1:145" x14ac:dyDescent="0.15">
      <c r="B12">
        <v>1</v>
      </c>
      <c r="C12">
        <v>1</v>
      </c>
      <c r="D12">
        <v>1</v>
      </c>
      <c r="E12">
        <v>1</v>
      </c>
      <c r="F12">
        <v>2</v>
      </c>
      <c r="G12" t="s">
        <v>111</v>
      </c>
    </row>
    <row r="13" spans="1:145" x14ac:dyDescent="0.15">
      <c r="B13" t="s">
        <v>112</v>
      </c>
      <c r="C13" t="s">
        <v>112</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小川　直也</cp:lastModifiedBy>
  <dcterms:created xsi:type="dcterms:W3CDTF">2021-12-03T07:49:49Z</dcterms:created>
  <dcterms:modified xsi:type="dcterms:W3CDTF">2022-01-17T05:22:18Z</dcterms:modified>
  <cp:category/>
</cp:coreProperties>
</file>