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比較分析\下水道\R03経営比較分析表\"/>
    </mc:Choice>
  </mc:AlternateContent>
  <workbookProtection workbookAlgorithmName="SHA-512" workbookHashValue="0LAJOaDtvVZn0ThyelvbdXIv8yrLDC+5qZMJL3+dh2DHlFI1ZKHNiviIeMGtvD9WX5NXEvG7Gk0V4bWCtAI2hw==" workbookSaltValue="Emka0jfrZWfdH3EUzd+M6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<sst xmlns="http://schemas.openxmlformats.org/spreadsheetml/2006/main" count="236" uniqueCount="120">
  <si>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</si>
  <si>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</si>
  <si>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</si>
  <si>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</si>
  <si>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</si>
  <si>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</si>
  <si>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</si>
  <si>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</si>
  <si>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</si>
  <si>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</si>
  <si>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</si>
  <si>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</si>
  <si>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</si>
  <si>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</si>
  <si>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</si>
  <si>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</si>
  <si>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</si>
  <si>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</si>
  <si>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</si>
  <si>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</si>
  <si>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</si>
  <si>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</si>
  <si>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</si>
  <si>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</si>
  <si>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</si>
  <si>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</si>
  <si>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</si>
  <si>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</si>
  <si>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</si>
  <si>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</si>
  <si>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</si>
  <si>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</si>
  <si>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</si>
  <si>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</si>
  <si>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</si>
  <si>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</si>
  <si>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</si>
  <si>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</si>
  <si>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</si>
  <si>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</si>
  <si>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</si>
  <si>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</si>
  <si>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</si>
  <si>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</si>
  <si>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</si>
  <si>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</si>
  <si>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</si>
  <si>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</si>
  <si>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</si>
  <si>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</si>
  <si>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</si>
  <si>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</si>
  <si>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</si>
  <si>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</si>
  <si>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</si>
  <si>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</si>
  <si>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</si>
  <si>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</si>
  <si>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</si>
  <si>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</si>
  <si>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</si>
  <si>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</si>
  <si>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</si>
  <si>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</si>
  <si>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</si>
  <si>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</si>
  <si>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</si>
  <si>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</si>
  <si>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</si>
  <si>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</si>
  <si>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</si>
  <si>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</si>
  <si>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</si>
  <si>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</si>
  <si>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</si>
  <si>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</si>
  <si>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</si>
  <si>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</si>
  <si>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</si>
  <si>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</si>
  <si>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</si>
  <si>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</si>
  <si>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</si>
  <si>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</si>
  <si>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</si>
  <si>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</si>
  <si>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</si>
  <si>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</si>
  <si>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</si>
  <si>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</si>
  <si>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</si>
  <si>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</si>
  <si>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</si>
  <si>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</si>
  <si>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</si>
  <si>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</si>
  <si>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</si>
  <si>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</si>
  <si>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</si>
  <si>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</si>
  <si>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</si>
  <si>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</si>
  <si>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</si>
  <si>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</si>
  <si>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</si>
  <si>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</si>
  <si>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</si>
  <si>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</si>
  <si>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</si>
  <si>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</si>
  <si>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</si>
  <si>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</si>
  <si>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</si>
  <si>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</si>
  <si>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</si>
  <si>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</si>
  <si>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</si>
  <si>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収益的収支比率」については、近年は１００％前後の数値を維持している。しかしながら、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費回収率」は近年100％に近い数値であったが、当年度は施設装置の更新工事等を実施したため、前年と比較し低い数値となった。使用料収入が減少傾向にあるため、更新工事等の有無により指標数値が大きく変動する。
 「汚水処理原価」も設備の更新工事により増加した。汚水処理人口の減少等により今後の料金収入の増は見込めないため、費用削減が必要である。
　施設の効率性に関する経営指標については、「施設利用率」は人口減少等により平均を下回っているものの、「水洗化率」は100％に近づいており今後も水洗化率向上の取組を行っていく。</t>
    <rPh sb="289" eb="290">
      <t>トウ</t>
    </rPh>
    <rPh sb="298" eb="300">
      <t>ゼンネン</t>
    </rPh>
    <rPh sb="301" eb="303">
      <t>ヒカク</t>
    </rPh>
    <rPh sb="304" eb="305">
      <t>ヒク</t>
    </rPh>
    <rPh sb="306" eb="308">
      <t>スウチ</t>
    </rPh>
    <phoneticPr fontId="4"/>
  </si>
  <si>
    <t>　計画区域内の管渠整備については、平成9年に供用を開始し、ほぼ完了している。残りは地理的に困難な箇所のみとなっている。
　管渠の耐用年数である50年の範囲内であることから、当面は管渠の状況を確認しながら、劣化した箇所については随時工事を行う予定であるが、今後大規模な修繕が予想されるものもあることから、計画的に行っていきたい。</t>
    <phoneticPr fontId="4"/>
  </si>
  <si>
    <t>　経営の健全性・効率性に関しては、使用料収入は減少傾向にある中、地方債償還の額が毎年大きく、不採算分を一般会計繰入金に依存するなど財政的に厳しい状況である。
　平成28年度に経営戦略の策定を行い、水洗化率の向上を目標にし、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</si>
</sst>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DF4-49B3-BCA2-EEF74CE3E4C5}"/>
            </c:ext>
          </c:extLst>
        </c:ser>
        <c:dLbls>
          <c:showLegendKey val="0"/>
          <c:showVal val="0"/>
          <c:showCatName val="0"/>
          <c:showSerName val="0"/>
          <c:showPercent val="0"/>
          <c:showBubbleSize val="0"/>
        </c:dLbls>
        <c:gapWidth val="150"/>
        <c:axId val="334120640"/>
        <c:axId val="334124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xmlns:c16r2="http://schemas.microsoft.com/office/drawing/2015/06/chart">
            <c:ext xmlns:c16="http://schemas.microsoft.com/office/drawing/2014/chart" uri="{C3380CC4-5D6E-409C-BE32-E72D297353CC}">
              <c16:uniqueId val="{00000001-FDF4-49B3-BCA2-EEF74CE3E4C5}"/>
            </c:ext>
          </c:extLst>
        </c:ser>
        <c:dLbls>
          <c:showLegendKey val="0"/>
          <c:showVal val="0"/>
          <c:showCatName val="0"/>
          <c:showSerName val="0"/>
          <c:showPercent val="0"/>
          <c:showBubbleSize val="0"/>
        </c:dLbls>
        <c:marker val="1"/>
        <c:smooth val="0"/>
        <c:axId val="334120640"/>
        <c:axId val="334124952"/>
      </c:lineChart>
      <c:dateAx>
        <c:axId val="334120640"/>
        <c:scaling>
          <c:orientation val="minMax"/>
        </c:scaling>
        <c:delete val="1"/>
        <c:axPos val="b"/>
        <c:numFmt formatCode="&quot;H&quot;yy" sourceLinked="1"/>
        <c:majorTickMark val="none"/>
        <c:minorTickMark val="none"/>
        <c:tickLblPos val="none"/>
        <c:crossAx val="334124952"/>
        <c:crosses val="autoZero"/>
        <c:auto val="1"/>
        <c:lblOffset val="100"/>
        <c:baseTimeUnit val="years"/>
      </c:dateAx>
      <c:valAx>
        <c:axId val="334124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12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48.07</c:v>
                </c:pt>
                <c:pt idx="1">
                  <c:v>40.33</c:v>
                </c:pt>
                <c:pt idx="2">
                  <c:v>40.33</c:v>
                </c:pt>
                <c:pt idx="3">
                  <c:v>40.33</c:v>
                </c:pt>
                <c:pt idx="4">
                  <c:v>40.33</c:v>
                </c:pt>
              </c:numCache>
            </c:numRef>
          </c:val>
          <c:extLst xmlns:c16r2="http://schemas.microsoft.com/office/drawing/2015/06/chart">
            <c:ext xmlns:c16="http://schemas.microsoft.com/office/drawing/2014/chart" uri="{C3380CC4-5D6E-409C-BE32-E72D297353CC}">
              <c16:uniqueId val="{00000000-4E66-45AE-985B-D424A7DDDCB1}"/>
            </c:ext>
          </c:extLst>
        </c:ser>
        <c:dLbls>
          <c:showLegendKey val="0"/>
          <c:showVal val="0"/>
          <c:showCatName val="0"/>
          <c:showSerName val="0"/>
          <c:showPercent val="0"/>
          <c:showBubbleSize val="0"/>
        </c:dLbls>
        <c:gapWidth val="150"/>
        <c:axId val="335947448"/>
        <c:axId val="335941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xmlns:c16r2="http://schemas.microsoft.com/office/drawing/2015/06/chart">
            <c:ext xmlns:c16="http://schemas.microsoft.com/office/drawing/2014/chart" uri="{C3380CC4-5D6E-409C-BE32-E72D297353CC}">
              <c16:uniqueId val="{00000001-4E66-45AE-985B-D424A7DDDCB1}"/>
            </c:ext>
          </c:extLst>
        </c:ser>
        <c:dLbls>
          <c:showLegendKey val="0"/>
          <c:showVal val="0"/>
          <c:showCatName val="0"/>
          <c:showSerName val="0"/>
          <c:showPercent val="0"/>
          <c:showBubbleSize val="0"/>
        </c:dLbls>
        <c:marker val="1"/>
        <c:smooth val="0"/>
        <c:axId val="335947448"/>
        <c:axId val="335941960"/>
      </c:lineChart>
      <c:dateAx>
        <c:axId val="335947448"/>
        <c:scaling>
          <c:orientation val="minMax"/>
        </c:scaling>
        <c:delete val="1"/>
        <c:axPos val="b"/>
        <c:numFmt formatCode="&quot;H&quot;yy" sourceLinked="1"/>
        <c:majorTickMark val="none"/>
        <c:minorTickMark val="none"/>
        <c:tickLblPos val="none"/>
        <c:crossAx val="335941960"/>
        <c:crosses val="autoZero"/>
        <c:auto val="1"/>
        <c:lblOffset val="100"/>
        <c:baseTimeUnit val="years"/>
      </c:dateAx>
      <c:valAx>
        <c:axId val="335941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947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96.44</c:v>
                </c:pt>
                <c:pt idx="1">
                  <c:v>97.21</c:v>
                </c:pt>
                <c:pt idx="2">
                  <c:v>97.19</c:v>
                </c:pt>
                <c:pt idx="3">
                  <c:v>97.06</c:v>
                </c:pt>
                <c:pt idx="4">
                  <c:v>96.94</c:v>
                </c:pt>
              </c:numCache>
            </c:numRef>
          </c:val>
          <c:extLst xmlns:c16r2="http://schemas.microsoft.com/office/drawing/2015/06/chart">
            <c:ext xmlns:c16="http://schemas.microsoft.com/office/drawing/2014/chart" uri="{C3380CC4-5D6E-409C-BE32-E72D297353CC}">
              <c16:uniqueId val="{00000000-1E05-4405-99B4-AF0707443D86}"/>
            </c:ext>
          </c:extLst>
        </c:ser>
        <c:dLbls>
          <c:showLegendKey val="0"/>
          <c:showVal val="0"/>
          <c:showCatName val="0"/>
          <c:showSerName val="0"/>
          <c:showPercent val="0"/>
          <c:showBubbleSize val="0"/>
        </c:dLbls>
        <c:gapWidth val="150"/>
        <c:axId val="335946664"/>
        <c:axId val="335943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xmlns:c16r2="http://schemas.microsoft.com/office/drawing/2015/06/chart">
            <c:ext xmlns:c16="http://schemas.microsoft.com/office/drawing/2014/chart" uri="{C3380CC4-5D6E-409C-BE32-E72D297353CC}">
              <c16:uniqueId val="{00000001-1E05-4405-99B4-AF0707443D86}"/>
            </c:ext>
          </c:extLst>
        </c:ser>
        <c:dLbls>
          <c:showLegendKey val="0"/>
          <c:showVal val="0"/>
          <c:showCatName val="0"/>
          <c:showSerName val="0"/>
          <c:showPercent val="0"/>
          <c:showBubbleSize val="0"/>
        </c:dLbls>
        <c:marker val="1"/>
        <c:smooth val="0"/>
        <c:axId val="335946664"/>
        <c:axId val="335943528"/>
      </c:lineChart>
      <c:dateAx>
        <c:axId val="335946664"/>
        <c:scaling>
          <c:orientation val="minMax"/>
        </c:scaling>
        <c:delete val="1"/>
        <c:axPos val="b"/>
        <c:numFmt formatCode="&quot;H&quot;yy" sourceLinked="1"/>
        <c:majorTickMark val="none"/>
        <c:minorTickMark val="none"/>
        <c:tickLblPos val="none"/>
        <c:crossAx val="335943528"/>
        <c:crosses val="autoZero"/>
        <c:auto val="1"/>
        <c:lblOffset val="100"/>
        <c:baseTimeUnit val="years"/>
      </c:dateAx>
      <c:valAx>
        <c:axId val="335943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946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100.05</c:v>
                </c:pt>
                <c:pt idx="1">
                  <c:v>99.8</c:v>
                </c:pt>
                <c:pt idx="2">
                  <c:v>100.33</c:v>
                </c:pt>
                <c:pt idx="3">
                  <c:v>100.57</c:v>
                </c:pt>
                <c:pt idx="4">
                  <c:v>101.58</c:v>
                </c:pt>
              </c:numCache>
            </c:numRef>
          </c:val>
          <c:extLst xmlns:c16r2="http://schemas.microsoft.com/office/drawing/2015/06/chart">
            <c:ext xmlns:c16="http://schemas.microsoft.com/office/drawing/2014/chart" uri="{C3380CC4-5D6E-409C-BE32-E72D297353CC}">
              <c16:uniqueId val="{00000000-DACE-4050-B951-C8277A3E2531}"/>
            </c:ext>
          </c:extLst>
        </c:ser>
        <c:dLbls>
          <c:showLegendKey val="0"/>
          <c:showVal val="0"/>
          <c:showCatName val="0"/>
          <c:showSerName val="0"/>
          <c:showPercent val="0"/>
          <c:showBubbleSize val="0"/>
        </c:dLbls>
        <c:gapWidth val="150"/>
        <c:axId val="334119464"/>
        <c:axId val="33412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ACE-4050-B951-C8277A3E2531}"/>
            </c:ext>
          </c:extLst>
        </c:ser>
        <c:dLbls>
          <c:showLegendKey val="0"/>
          <c:showVal val="0"/>
          <c:showCatName val="0"/>
          <c:showSerName val="0"/>
          <c:showPercent val="0"/>
          <c:showBubbleSize val="0"/>
        </c:dLbls>
        <c:marker val="1"/>
        <c:smooth val="0"/>
        <c:axId val="334119464"/>
        <c:axId val="334126128"/>
      </c:lineChart>
      <c:dateAx>
        <c:axId val="334119464"/>
        <c:scaling>
          <c:orientation val="minMax"/>
        </c:scaling>
        <c:delete val="1"/>
        <c:axPos val="b"/>
        <c:numFmt formatCode="&quot;H&quot;yy" sourceLinked="1"/>
        <c:majorTickMark val="none"/>
        <c:minorTickMark val="none"/>
        <c:tickLblPos val="none"/>
        <c:crossAx val="334126128"/>
        <c:crosses val="autoZero"/>
        <c:auto val="1"/>
        <c:lblOffset val="100"/>
        <c:baseTimeUnit val="years"/>
      </c:dateAx>
      <c:valAx>
        <c:axId val="33412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119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78-4256-B0C8-B7312EFE4425}"/>
            </c:ext>
          </c:extLst>
        </c:ser>
        <c:dLbls>
          <c:showLegendKey val="0"/>
          <c:showVal val="0"/>
          <c:showCatName val="0"/>
          <c:showSerName val="0"/>
          <c:showPercent val="0"/>
          <c:showBubbleSize val="0"/>
        </c:dLbls>
        <c:gapWidth val="150"/>
        <c:axId val="334122992"/>
        <c:axId val="33411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78-4256-B0C8-B7312EFE4425}"/>
            </c:ext>
          </c:extLst>
        </c:ser>
        <c:dLbls>
          <c:showLegendKey val="0"/>
          <c:showVal val="0"/>
          <c:showCatName val="0"/>
          <c:showSerName val="0"/>
          <c:showPercent val="0"/>
          <c:showBubbleSize val="0"/>
        </c:dLbls>
        <c:marker val="1"/>
        <c:smooth val="0"/>
        <c:axId val="334122992"/>
        <c:axId val="334119072"/>
      </c:lineChart>
      <c:dateAx>
        <c:axId val="334122992"/>
        <c:scaling>
          <c:orientation val="minMax"/>
        </c:scaling>
        <c:delete val="1"/>
        <c:axPos val="b"/>
        <c:numFmt formatCode="&quot;H&quot;yy" sourceLinked="1"/>
        <c:majorTickMark val="none"/>
        <c:minorTickMark val="none"/>
        <c:tickLblPos val="none"/>
        <c:crossAx val="334119072"/>
        <c:crosses val="autoZero"/>
        <c:auto val="1"/>
        <c:lblOffset val="100"/>
        <c:baseTimeUnit val="years"/>
      </c:dateAx>
      <c:valAx>
        <c:axId val="33411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12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D33-45F7-AEAA-7CE5D2AE176F}"/>
            </c:ext>
          </c:extLst>
        </c:ser>
        <c:dLbls>
          <c:showLegendKey val="0"/>
          <c:showVal val="0"/>
          <c:showCatName val="0"/>
          <c:showSerName val="0"/>
          <c:showPercent val="0"/>
          <c:showBubbleSize val="0"/>
        </c:dLbls>
        <c:gapWidth val="150"/>
        <c:axId val="334124560"/>
        <c:axId val="335786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D33-45F7-AEAA-7CE5D2AE176F}"/>
            </c:ext>
          </c:extLst>
        </c:ser>
        <c:dLbls>
          <c:showLegendKey val="0"/>
          <c:showVal val="0"/>
          <c:showCatName val="0"/>
          <c:showSerName val="0"/>
          <c:showPercent val="0"/>
          <c:showBubbleSize val="0"/>
        </c:dLbls>
        <c:marker val="1"/>
        <c:smooth val="0"/>
        <c:axId val="334124560"/>
        <c:axId val="335786856"/>
      </c:lineChart>
      <c:dateAx>
        <c:axId val="334124560"/>
        <c:scaling>
          <c:orientation val="minMax"/>
        </c:scaling>
        <c:delete val="1"/>
        <c:axPos val="b"/>
        <c:numFmt formatCode="&quot;H&quot;yy" sourceLinked="1"/>
        <c:majorTickMark val="none"/>
        <c:minorTickMark val="none"/>
        <c:tickLblPos val="none"/>
        <c:crossAx val="335786856"/>
        <c:crosses val="autoZero"/>
        <c:auto val="1"/>
        <c:lblOffset val="100"/>
        <c:baseTimeUnit val="years"/>
      </c:dateAx>
      <c:valAx>
        <c:axId val="335786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12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B8-41E6-82F2-C3FC44A93201}"/>
            </c:ext>
          </c:extLst>
        </c:ser>
        <c:dLbls>
          <c:showLegendKey val="0"/>
          <c:showVal val="0"/>
          <c:showCatName val="0"/>
          <c:showSerName val="0"/>
          <c:showPercent val="0"/>
          <c:showBubbleSize val="0"/>
        </c:dLbls>
        <c:gapWidth val="150"/>
        <c:axId val="335788032"/>
        <c:axId val="33578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B8-41E6-82F2-C3FC44A93201}"/>
            </c:ext>
          </c:extLst>
        </c:ser>
        <c:dLbls>
          <c:showLegendKey val="0"/>
          <c:showVal val="0"/>
          <c:showCatName val="0"/>
          <c:showSerName val="0"/>
          <c:showPercent val="0"/>
          <c:showBubbleSize val="0"/>
        </c:dLbls>
        <c:marker val="1"/>
        <c:smooth val="0"/>
        <c:axId val="335788032"/>
        <c:axId val="335784112"/>
      </c:lineChart>
      <c:dateAx>
        <c:axId val="335788032"/>
        <c:scaling>
          <c:orientation val="minMax"/>
        </c:scaling>
        <c:delete val="1"/>
        <c:axPos val="b"/>
        <c:numFmt formatCode="&quot;H&quot;yy" sourceLinked="1"/>
        <c:majorTickMark val="none"/>
        <c:minorTickMark val="none"/>
        <c:tickLblPos val="none"/>
        <c:crossAx val="335784112"/>
        <c:crosses val="autoZero"/>
        <c:auto val="1"/>
        <c:lblOffset val="100"/>
        <c:baseTimeUnit val="years"/>
      </c:dateAx>
      <c:valAx>
        <c:axId val="33578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8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4A-447C-989F-236ECC9A415F}"/>
            </c:ext>
          </c:extLst>
        </c:ser>
        <c:dLbls>
          <c:showLegendKey val="0"/>
          <c:showVal val="0"/>
          <c:showCatName val="0"/>
          <c:showSerName val="0"/>
          <c:showPercent val="0"/>
          <c:showBubbleSize val="0"/>
        </c:dLbls>
        <c:gapWidth val="150"/>
        <c:axId val="335786072"/>
        <c:axId val="335789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4A-447C-989F-236ECC9A415F}"/>
            </c:ext>
          </c:extLst>
        </c:ser>
        <c:dLbls>
          <c:showLegendKey val="0"/>
          <c:showVal val="0"/>
          <c:showCatName val="0"/>
          <c:showSerName val="0"/>
          <c:showPercent val="0"/>
          <c:showBubbleSize val="0"/>
        </c:dLbls>
        <c:marker val="1"/>
        <c:smooth val="0"/>
        <c:axId val="335786072"/>
        <c:axId val="335789992"/>
      </c:lineChart>
      <c:dateAx>
        <c:axId val="335786072"/>
        <c:scaling>
          <c:orientation val="minMax"/>
        </c:scaling>
        <c:delete val="1"/>
        <c:axPos val="b"/>
        <c:numFmt formatCode="&quot;H&quot;yy" sourceLinked="1"/>
        <c:majorTickMark val="none"/>
        <c:minorTickMark val="none"/>
        <c:tickLblPos val="none"/>
        <c:crossAx val="335789992"/>
        <c:crosses val="autoZero"/>
        <c:auto val="1"/>
        <c:lblOffset val="100"/>
        <c:baseTimeUnit val="years"/>
      </c:dateAx>
      <c:valAx>
        <c:axId val="335789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86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63A-4F25-810F-0D41AC9AB85D}"/>
            </c:ext>
          </c:extLst>
        </c:ser>
        <c:dLbls>
          <c:showLegendKey val="0"/>
          <c:showVal val="0"/>
          <c:showCatName val="0"/>
          <c:showSerName val="0"/>
          <c:showPercent val="0"/>
          <c:showBubbleSize val="0"/>
        </c:dLbls>
        <c:gapWidth val="150"/>
        <c:axId val="335786464"/>
        <c:axId val="335783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xmlns:c16r2="http://schemas.microsoft.com/office/drawing/2015/06/chart">
            <c:ext xmlns:c16="http://schemas.microsoft.com/office/drawing/2014/chart" uri="{C3380CC4-5D6E-409C-BE32-E72D297353CC}">
              <c16:uniqueId val="{00000001-363A-4F25-810F-0D41AC9AB85D}"/>
            </c:ext>
          </c:extLst>
        </c:ser>
        <c:dLbls>
          <c:showLegendKey val="0"/>
          <c:showVal val="0"/>
          <c:showCatName val="0"/>
          <c:showSerName val="0"/>
          <c:showPercent val="0"/>
          <c:showBubbleSize val="0"/>
        </c:dLbls>
        <c:marker val="1"/>
        <c:smooth val="0"/>
        <c:axId val="335786464"/>
        <c:axId val="335783720"/>
      </c:lineChart>
      <c:dateAx>
        <c:axId val="335786464"/>
        <c:scaling>
          <c:orientation val="minMax"/>
        </c:scaling>
        <c:delete val="1"/>
        <c:axPos val="b"/>
        <c:numFmt formatCode="&quot;H&quot;yy" sourceLinked="1"/>
        <c:majorTickMark val="none"/>
        <c:minorTickMark val="none"/>
        <c:tickLblPos val="none"/>
        <c:crossAx val="335783720"/>
        <c:crosses val="autoZero"/>
        <c:auto val="1"/>
        <c:lblOffset val="100"/>
        <c:baseTimeUnit val="years"/>
      </c:dateAx>
      <c:valAx>
        <c:axId val="335783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8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59.36</c:v>
                </c:pt>
                <c:pt idx="1">
                  <c:v>94.2</c:v>
                </c:pt>
                <c:pt idx="2">
                  <c:v>96.23</c:v>
                </c:pt>
                <c:pt idx="3">
                  <c:v>103.68</c:v>
                </c:pt>
                <c:pt idx="4">
                  <c:v>80.98</c:v>
                </c:pt>
              </c:numCache>
            </c:numRef>
          </c:val>
          <c:extLst xmlns:c16r2="http://schemas.microsoft.com/office/drawing/2015/06/chart">
            <c:ext xmlns:c16="http://schemas.microsoft.com/office/drawing/2014/chart" uri="{C3380CC4-5D6E-409C-BE32-E72D297353CC}">
              <c16:uniqueId val="{00000000-204F-4A13-87F2-665CDF36F774}"/>
            </c:ext>
          </c:extLst>
        </c:ser>
        <c:dLbls>
          <c:showLegendKey val="0"/>
          <c:showVal val="0"/>
          <c:showCatName val="0"/>
          <c:showSerName val="0"/>
          <c:showPercent val="0"/>
          <c:showBubbleSize val="0"/>
        </c:dLbls>
        <c:gapWidth val="150"/>
        <c:axId val="335785288"/>
        <c:axId val="335787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xmlns:c16r2="http://schemas.microsoft.com/office/drawing/2015/06/chart">
            <c:ext xmlns:c16="http://schemas.microsoft.com/office/drawing/2014/chart" uri="{C3380CC4-5D6E-409C-BE32-E72D297353CC}">
              <c16:uniqueId val="{00000001-204F-4A13-87F2-665CDF36F774}"/>
            </c:ext>
          </c:extLst>
        </c:ser>
        <c:dLbls>
          <c:showLegendKey val="0"/>
          <c:showVal val="0"/>
          <c:showCatName val="0"/>
          <c:showSerName val="0"/>
          <c:showPercent val="0"/>
          <c:showBubbleSize val="0"/>
        </c:dLbls>
        <c:marker val="1"/>
        <c:smooth val="0"/>
        <c:axId val="335785288"/>
        <c:axId val="335787640"/>
      </c:lineChart>
      <c:dateAx>
        <c:axId val="335785288"/>
        <c:scaling>
          <c:orientation val="minMax"/>
        </c:scaling>
        <c:delete val="1"/>
        <c:axPos val="b"/>
        <c:numFmt formatCode="&quot;H&quot;yy" sourceLinked="1"/>
        <c:majorTickMark val="none"/>
        <c:minorTickMark val="none"/>
        <c:tickLblPos val="none"/>
        <c:crossAx val="335787640"/>
        <c:crosses val="autoZero"/>
        <c:auto val="1"/>
        <c:lblOffset val="100"/>
        <c:baseTimeUnit val="years"/>
      </c:dateAx>
      <c:valAx>
        <c:axId val="335787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85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386.99</c:v>
                </c:pt>
                <c:pt idx="1">
                  <c:v>242.23</c:v>
                </c:pt>
                <c:pt idx="2">
                  <c:v>241.94</c:v>
                </c:pt>
                <c:pt idx="3">
                  <c:v>229.37</c:v>
                </c:pt>
                <c:pt idx="4">
                  <c:v>294.95</c:v>
                </c:pt>
              </c:numCache>
            </c:numRef>
          </c:val>
          <c:extLst xmlns:c16r2="http://schemas.microsoft.com/office/drawing/2015/06/chart">
            <c:ext xmlns:c16="http://schemas.microsoft.com/office/drawing/2014/chart" uri="{C3380CC4-5D6E-409C-BE32-E72D297353CC}">
              <c16:uniqueId val="{00000000-F2A9-435D-B1A2-1D5424056B1E}"/>
            </c:ext>
          </c:extLst>
        </c:ser>
        <c:dLbls>
          <c:showLegendKey val="0"/>
          <c:showVal val="0"/>
          <c:showCatName val="0"/>
          <c:showSerName val="0"/>
          <c:showPercent val="0"/>
          <c:showBubbleSize val="0"/>
        </c:dLbls>
        <c:gapWidth val="150"/>
        <c:axId val="335785680"/>
        <c:axId val="33594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xmlns:c16r2="http://schemas.microsoft.com/office/drawing/2015/06/chart">
            <c:ext xmlns:c16="http://schemas.microsoft.com/office/drawing/2014/chart" uri="{C3380CC4-5D6E-409C-BE32-E72D297353CC}">
              <c16:uniqueId val="{00000001-F2A9-435D-B1A2-1D5424056B1E}"/>
            </c:ext>
          </c:extLst>
        </c:ser>
        <c:dLbls>
          <c:showLegendKey val="0"/>
          <c:showVal val="0"/>
          <c:showCatName val="0"/>
          <c:showSerName val="0"/>
          <c:showPercent val="0"/>
          <c:showBubbleSize val="0"/>
        </c:dLbls>
        <c:marker val="1"/>
        <c:smooth val="0"/>
        <c:axId val="335785680"/>
        <c:axId val="335947056"/>
      </c:lineChart>
      <c:dateAx>
        <c:axId val="335785680"/>
        <c:scaling>
          <c:orientation val="minMax"/>
        </c:scaling>
        <c:delete val="1"/>
        <c:axPos val="b"/>
        <c:numFmt formatCode="&quot;H&quot;yy" sourceLinked="1"/>
        <c:majorTickMark val="none"/>
        <c:minorTickMark val="none"/>
        <c:tickLblPos val="none"/>
        <c:crossAx val="335947056"/>
        <c:crosses val="autoZero"/>
        <c:auto val="1"/>
        <c:lblOffset val="100"/>
        <c:baseTimeUnit val="years"/>
      </c:dateAx>
      <c:valAx>
        <c:axId val="33594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8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西川町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4913</v>
      </c>
      <c r="AM8" s="37"/>
      <c r="AN8" s="37"/>
      <c r="AO8" s="37"/>
      <c r="AP8" s="37"/>
      <c r="AQ8" s="37"/>
      <c r="AR8" s="37"/>
      <c r="AS8" s="37"/>
      <c r="AT8" s="38">
        <f>データ!T6</f>
        <v>393.19</v>
      </c>
      <c r="AU8" s="38"/>
      <c r="AV8" s="38"/>
      <c r="AW8" s="38"/>
      <c r="AX8" s="38"/>
      <c r="AY8" s="38"/>
      <c r="AZ8" s="38"/>
      <c r="BA8" s="38"/>
      <c r="BB8" s="38">
        <f>データ!U6</f>
        <v>12.5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4.71</v>
      </c>
      <c r="Q10" s="38"/>
      <c r="R10" s="38"/>
      <c r="S10" s="38"/>
      <c r="T10" s="38"/>
      <c r="U10" s="38"/>
      <c r="V10" s="38"/>
      <c r="W10" s="38">
        <f>データ!Q6</f>
        <v>100</v>
      </c>
      <c r="X10" s="38"/>
      <c r="Y10" s="38"/>
      <c r="Z10" s="38"/>
      <c r="AA10" s="38"/>
      <c r="AB10" s="38"/>
      <c r="AC10" s="38"/>
      <c r="AD10" s="37">
        <f>データ!R6</f>
        <v>4260</v>
      </c>
      <c r="AE10" s="37"/>
      <c r="AF10" s="37"/>
      <c r="AG10" s="37"/>
      <c r="AH10" s="37"/>
      <c r="AI10" s="37"/>
      <c r="AJ10" s="37"/>
      <c r="AK10" s="2"/>
      <c r="AL10" s="37">
        <f>データ!V6</f>
        <v>229</v>
      </c>
      <c r="AM10" s="37"/>
      <c r="AN10" s="37"/>
      <c r="AO10" s="37"/>
      <c r="AP10" s="37"/>
      <c r="AQ10" s="37"/>
      <c r="AR10" s="37"/>
      <c r="AS10" s="37"/>
      <c r="AT10" s="38">
        <f>データ!W6</f>
        <v>0.32</v>
      </c>
      <c r="AU10" s="38"/>
      <c r="AV10" s="38"/>
      <c r="AW10" s="38"/>
      <c r="AX10" s="38"/>
      <c r="AY10" s="38"/>
      <c r="AZ10" s="38"/>
      <c r="BA10" s="38"/>
      <c r="BB10" s="38">
        <f>データ!X6</f>
        <v>715.63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45</v>
      </c>
      <c r="N86" s="12" t="s">
        <v>45</v>
      </c>
      <c r="O86" s="12" t="str">
        <f>データ!EO6</f>
        <v>【0.03】</v>
      </c>
    </row>
  </sheetData>
  <sheetProtection algorithmName="SHA-512" hashValue="CMcAHaQ1xQMEBm9/CiGKN14IlnUTAh1WCd9L7eCLpNGBgdYyMsJms5NjP+oSkbsEaZleGqVWn7zEMqOHfIU2Lg==" saltValue="YPH+57waw7HvtQB4vL6YB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63223</v>
      </c>
      <c r="D6" s="19">
        <f t="shared" si="3"/>
        <v>47</v>
      </c>
      <c r="E6" s="19">
        <f t="shared" si="3"/>
        <v>17</v>
      </c>
      <c r="F6" s="19">
        <f t="shared" si="3"/>
        <v>5</v>
      </c>
      <c r="G6" s="19">
        <f t="shared" si="3"/>
        <v>0</v>
      </c>
      <c r="H6" s="19" t="str">
        <f t="shared" si="3"/>
        <v>山形県　西川町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4.71</v>
      </c>
      <c r="Q6" s="20">
        <f t="shared" si="3"/>
        <v>100</v>
      </c>
      <c r="R6" s="20">
        <f t="shared" si="3"/>
        <v>4260</v>
      </c>
      <c r="S6" s="20">
        <f t="shared" si="3"/>
        <v>4913</v>
      </c>
      <c r="T6" s="20">
        <f t="shared" si="3"/>
        <v>393.19</v>
      </c>
      <c r="U6" s="20">
        <f t="shared" si="3"/>
        <v>12.5</v>
      </c>
      <c r="V6" s="20">
        <f t="shared" si="3"/>
        <v>229</v>
      </c>
      <c r="W6" s="20">
        <f t="shared" si="3"/>
        <v>0.32</v>
      </c>
      <c r="X6" s="20">
        <f t="shared" si="3"/>
        <v>715.63</v>
      </c>
      <c r="Y6" s="21">
        <f>IF(Y7="",NA(),Y7)</f>
        <v>100.05</v>
      </c>
      <c r="Z6" s="21">
        <f t="shared" ref="Z6:AH6" si="4">IF(Z7="",NA(),Z7)</f>
        <v>99.8</v>
      </c>
      <c r="AA6" s="21">
        <f t="shared" si="4"/>
        <v>100.33</v>
      </c>
      <c r="AB6" s="21">
        <f t="shared" si="4"/>
        <v>100.57</v>
      </c>
      <c r="AC6" s="21">
        <f t="shared" si="4"/>
        <v>101.58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59.36</v>
      </c>
      <c r="BR6" s="21">
        <f t="shared" ref="BR6:BZ6" si="8">IF(BR7="",NA(),BR7)</f>
        <v>94.2</v>
      </c>
      <c r="BS6" s="21">
        <f t="shared" si="8"/>
        <v>96.23</v>
      </c>
      <c r="BT6" s="21">
        <f t="shared" si="8"/>
        <v>103.68</v>
      </c>
      <c r="BU6" s="21">
        <f t="shared" si="8"/>
        <v>80.98</v>
      </c>
      <c r="BV6" s="21">
        <f t="shared" si="8"/>
        <v>59.8</v>
      </c>
      <c r="BW6" s="21">
        <f t="shared" si="8"/>
        <v>57.77</v>
      </c>
      <c r="BX6" s="21">
        <f t="shared" si="8"/>
        <v>57.31</v>
      </c>
      <c r="BY6" s="21">
        <f t="shared" si="8"/>
        <v>57.08</v>
      </c>
      <c r="BZ6" s="21">
        <f t="shared" si="8"/>
        <v>56.26</v>
      </c>
      <c r="CA6" s="20" t="str">
        <f>IF(CA7="","",IF(CA7="-","【-】","【"&amp;SUBSTITUTE(TEXT(CA7,"#,##0.00"),"-","△")&amp;"】"))</f>
        <v>【60.65】</v>
      </c>
      <c r="CB6" s="21">
        <f>IF(CB7="",NA(),CB7)</f>
        <v>386.99</v>
      </c>
      <c r="CC6" s="21">
        <f t="shared" ref="CC6:CK6" si="9">IF(CC7="",NA(),CC7)</f>
        <v>242.23</v>
      </c>
      <c r="CD6" s="21">
        <f t="shared" si="9"/>
        <v>241.94</v>
      </c>
      <c r="CE6" s="21">
        <f t="shared" si="9"/>
        <v>229.37</v>
      </c>
      <c r="CF6" s="21">
        <f t="shared" si="9"/>
        <v>294.95</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48.07</v>
      </c>
      <c r="CN6" s="21">
        <f t="shared" ref="CN6:CV6" si="10">IF(CN7="",NA(),CN7)</f>
        <v>40.33</v>
      </c>
      <c r="CO6" s="21">
        <f t="shared" si="10"/>
        <v>40.33</v>
      </c>
      <c r="CP6" s="21">
        <f t="shared" si="10"/>
        <v>40.33</v>
      </c>
      <c r="CQ6" s="21">
        <f t="shared" si="10"/>
        <v>40.33</v>
      </c>
      <c r="CR6" s="21">
        <f t="shared" si="10"/>
        <v>51.75</v>
      </c>
      <c r="CS6" s="21">
        <f t="shared" si="10"/>
        <v>50.68</v>
      </c>
      <c r="CT6" s="21">
        <f t="shared" si="10"/>
        <v>50.14</v>
      </c>
      <c r="CU6" s="21">
        <f t="shared" si="10"/>
        <v>54.83</v>
      </c>
      <c r="CV6" s="21">
        <f t="shared" si="10"/>
        <v>66.53</v>
      </c>
      <c r="CW6" s="20" t="str">
        <f>IF(CW7="","",IF(CW7="-","【-】","【"&amp;SUBSTITUTE(TEXT(CW7,"#,##0.00"),"-","△")&amp;"】"))</f>
        <v>【61.14】</v>
      </c>
      <c r="CX6" s="21">
        <f>IF(CX7="",NA(),CX7)</f>
        <v>96.44</v>
      </c>
      <c r="CY6" s="21">
        <f t="shared" ref="CY6:DG6" si="11">IF(CY7="",NA(),CY7)</f>
        <v>97.21</v>
      </c>
      <c r="CZ6" s="21">
        <f t="shared" si="11"/>
        <v>97.19</v>
      </c>
      <c r="DA6" s="21">
        <f t="shared" si="11"/>
        <v>97.06</v>
      </c>
      <c r="DB6" s="21">
        <f t="shared" si="11"/>
        <v>96.94</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63223</v>
      </c>
      <c r="D7" s="23">
        <v>47</v>
      </c>
      <c r="E7" s="23">
        <v>17</v>
      </c>
      <c r="F7" s="23">
        <v>5</v>
      </c>
      <c r="G7" s="23">
        <v>0</v>
      </c>
      <c r="H7" s="23" t="s">
        <v>99</v>
      </c>
      <c r="I7" s="23" t="s">
        <v>100</v>
      </c>
      <c r="J7" s="23" t="s">
        <v>101</v>
      </c>
      <c r="K7" s="23" t="s">
        <v>102</v>
      </c>
      <c r="L7" s="23" t="s">
        <v>103</v>
      </c>
      <c r="M7" s="23" t="s">
        <v>104</v>
      </c>
      <c r="N7" s="24" t="s">
        <v>105</v>
      </c>
      <c r="O7" s="24" t="s">
        <v>106</v>
      </c>
      <c r="P7" s="24">
        <v>4.71</v>
      </c>
      <c r="Q7" s="24">
        <v>100</v>
      </c>
      <c r="R7" s="24">
        <v>4260</v>
      </c>
      <c r="S7" s="24">
        <v>4913</v>
      </c>
      <c r="T7" s="24">
        <v>393.19</v>
      </c>
      <c r="U7" s="24">
        <v>12.5</v>
      </c>
      <c r="V7" s="24">
        <v>229</v>
      </c>
      <c r="W7" s="24">
        <v>0.32</v>
      </c>
      <c r="X7" s="24">
        <v>715.63</v>
      </c>
      <c r="Y7" s="24">
        <v>100.05</v>
      </c>
      <c r="Z7" s="24">
        <v>99.8</v>
      </c>
      <c r="AA7" s="24">
        <v>100.33</v>
      </c>
      <c r="AB7" s="24">
        <v>100.57</v>
      </c>
      <c r="AC7" s="24">
        <v>101.58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59.36</v>
      </c>
      <c r="BR7" s="24">
        <v>94.2</v>
      </c>
      <c r="BS7" s="24">
        <v>96.23</v>
      </c>
      <c r="BT7" s="24">
        <v>103.68</v>
      </c>
      <c r="BU7" s="24">
        <v>80.98</v>
      </c>
      <c r="BV7" s="24">
        <v>59.8</v>
      </c>
      <c r="BW7" s="24">
        <v>57.77</v>
      </c>
      <c r="BX7" s="24">
        <v>57.31</v>
      </c>
      <c r="BY7" s="24">
        <v>57.08</v>
      </c>
      <c r="BZ7" s="24">
        <v>56.26</v>
      </c>
      <c r="CA7" s="24">
        <v>60.65</v>
      </c>
      <c r="CB7" s="24">
        <v>386.99</v>
      </c>
      <c r="CC7" s="24">
        <v>242.23</v>
      </c>
      <c r="CD7" s="24">
        <v>241.94</v>
      </c>
      <c r="CE7" s="24">
        <v>229.37</v>
      </c>
      <c r="CF7" s="24">
        <v>294.95</v>
      </c>
      <c r="CG7" s="24">
        <v>263.76</v>
      </c>
      <c r="CH7" s="24">
        <v>274.35000000000002</v>
      </c>
      <c r="CI7" s="24">
        <v>273.52</v>
      </c>
      <c r="CJ7" s="24">
        <v>274.99</v>
      </c>
      <c r="CK7" s="24">
        <v>282.08999999999997</v>
      </c>
      <c r="CL7" s="24">
        <v>256.97000000000003</v>
      </c>
      <c r="CM7" s="24">
        <v>48.07</v>
      </c>
      <c r="CN7" s="24">
        <v>40.33</v>
      </c>
      <c r="CO7" s="24">
        <v>40.33</v>
      </c>
      <c r="CP7" s="24">
        <v>40.33</v>
      </c>
      <c r="CQ7" s="24">
        <v>40.33</v>
      </c>
      <c r="CR7" s="24">
        <v>51.75</v>
      </c>
      <c r="CS7" s="24">
        <v>50.68</v>
      </c>
      <c r="CT7" s="24">
        <v>50.14</v>
      </c>
      <c r="CU7" s="24">
        <v>54.83</v>
      </c>
      <c r="CV7" s="24">
        <v>66.53</v>
      </c>
      <c r="CW7" s="24">
        <v>61.14</v>
      </c>
      <c r="CX7" s="24">
        <v>96.44</v>
      </c>
      <c r="CY7" s="24">
        <v>97.21</v>
      </c>
      <c r="CZ7" s="24">
        <v>97.19</v>
      </c>
      <c r="DA7" s="24">
        <v>97.06</v>
      </c>
      <c r="DB7" s="24">
        <v>96.94</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cp:lastPrinted>2023-01-17T09:18:28Z</cp:lastPrinted>
  <dcterms:created xsi:type="dcterms:W3CDTF">2023-01-12T23:59:40Z</dcterms:created>
  <dcterms:modified xsi:type="dcterms:W3CDTF">2023-01-17T09:22:28Z</dcterms:modified>
  <cp:category/>
</cp:coreProperties>
</file>