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95.1.1.6\0000$\00 全課 00 共通\01総務企画課\02財務行革推進室\01 財務関係\01　地方公営企業\R04\41 【1.19】公営企業に係る「経営比較分析表」(令和3年度決算)の分析について\01　様式\下水道　【経営比較分析表】2021_063622_47_1718\"/>
    </mc:Choice>
  </mc:AlternateContent>
  <xr:revisionPtr revIDLastSave="0" documentId="13_ncr:1_{7883EC42-ABE7-471D-AB4B-D3A2A806F398}" xr6:coauthVersionLast="45" xr6:coauthVersionMax="45" xr10:uidLastSave="{00000000-0000-0000-0000-000000000000}"/>
  <workbookProtection workbookAlgorithmName="SHA-512" workbookHashValue="9ELKtyZcFrcZy6j1OACkdCA9rCfg7dopVD5d5nX9zThwLp2vOezgch17xgTCAP24D52VXRJDsgU086kB4PdiBw==" workbookSaltValue="Zb6DP3LtfF1JMs2r7PJspg=="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W10" i="4"/>
  <c r="I10" i="4"/>
  <c r="AL8" i="4"/>
  <c r="P8" i="4"/>
  <c r="I8" i="4"/>
</calcChain>
</file>

<file path=xl/sharedStrings.xml><?xml version="1.0" encoding="utf-8"?>
<sst xmlns="http://schemas.openxmlformats.org/spreadsheetml/2006/main" count="236" uniqueCount="120">
  <si>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</si>
  <si>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</si>
  <si>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</si>
  <si>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</si>
  <si>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</si>
  <si>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</si>
  <si>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</si>
  <si>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</si>
  <si>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</si>
  <si>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</si>
  <si>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</si>
  <si>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</si>
  <si>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</si>
  <si>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</si>
  <si>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</si>
  <si>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</si>
  <si>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</si>
  <si>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</si>
  <si>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</si>
  <si>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</si>
  <si>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</si>
  <si>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</si>
  <si>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</si>
  <si>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</si>
  <si>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</si>
  <si>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</si>
  <si>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</si>
  <si>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</si>
  <si>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</si>
  <si>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</si>
  <si>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</si>
  <si>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</si>
  <si>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</si>
  <si>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</si>
  <si>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</si>
  <si>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</si>
  <si>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</si>
  <si>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</si>
  <si>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</si>
  <si>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</si>
  <si>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</si>
  <si>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</si>
  <si>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</si>
  <si>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</si>
  <si>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</si>
  <si>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</si>
  <si>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</si>
  <si>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</si>
  <si>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</si>
  <si>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</si>
  <si>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</si>
  <si>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</si>
  <si>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</si>
  <si>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</si>
  <si>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</si>
  <si>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</si>
  <si>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</si>
  <si>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</si>
  <si>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</si>
  <si>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</si>
  <si>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</si>
  <si>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</si>
  <si>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</si>
  <si>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</si>
  <si>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</si>
  <si>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</si>
  <si>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</si>
  <si>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</si>
  <si>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</si>
  <si>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</si>
  <si>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</si>
  <si>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</si>
  <si>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</si>
  <si>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</si>
  <si>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</si>
  <si>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</si>
  <si>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</si>
  <si>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</si>
  <si>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</si>
  <si>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</si>
  <si>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</si>
  <si>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</si>
  <si>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</si>
  <si>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</si>
  <si>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</si>
  <si>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</si>
  <si>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</si>
  <si>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</si>
  <si>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</si>
  <si>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</si>
  <si>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</si>
  <si>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</si>
  <si>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</si>
  <si>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</si>
  <si>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</si>
  <si>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</si>
  <si>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</si>
  <si>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</si>
  <si>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最上町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</si>
  <si>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</si>
  <si>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</si>
  <si>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</si>
  <si>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</si>
  <si>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</si>
  <si>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</si>
  <si>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</si>
  <si>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</si>
  <si>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</si>
  <si>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</si>
  <si>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</si>
  <si>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</si>
  <si>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</si>
  <si>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</si>
  <si>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</si>
  <si>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</si>
  <si>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</si>
  <si>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</si>
  <si>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供用開始から20年程度ということもあり、現時点で管渠について大きな問題は発生していない。
　しかし、処理施設の老朽化は進んでおり、建物や機械設備を中心に修繕や更新を考えていかなければならない。
　農業集落排水処理施設最適整備構想により、現在はまだ、大規模な更新工事を行うまでの劣化状態ではないと考えているため、軽微な修繕で対応していく予定。ただ今後の劣化状態を見て、更新工事を行い、今後40年処理施設が持つように長寿命化を図って行きたいと考えている。</t>
    <phoneticPr fontId="4"/>
  </si>
  <si>
    <t>　100％の接続率ではあるが人口規模300人弱の小規模集落であり、人口は減少傾向にある。料金の回収率としては例年あまり変わりはないが、人口減少等により収益的収支比率が微減となった。
　区域内の接続率は100％となっているが。利用者数は年々減少し、施設の利用率は今後緩やかに減少していくと考えられる。
　令和６年に処理施設建設時の元金利子の償還が終わるが、令和３年度より公営企業会計に移行する為の起債の借入を3年間行う予定である。</t>
    <rPh sb="71" eb="72">
      <t>ナド</t>
    </rPh>
    <rPh sb="84" eb="85">
      <t>ゲン</t>
    </rPh>
    <rPh sb="92" eb="94">
      <t>クイキ</t>
    </rPh>
    <rPh sb="94" eb="95">
      <t>ナイ</t>
    </rPh>
    <rPh sb="96" eb="98">
      <t>セツゾク</t>
    </rPh>
    <rPh sb="98" eb="99">
      <t>リツ</t>
    </rPh>
    <phoneticPr fontId="4"/>
  </si>
  <si>
    <t>　接続率１００％になったが、利用者は年々減少傾向であることから料金収入も緩やかに減少していくことが考えられる。
　今後は、軽微な修繕を行いながら、劣化状況を見て更新工事を行い、長寿命化を図っていく予定である。修繕費の平準化のために令和3年度から計画的に施設の修繕を行っているが、大規模な更新は当面ないことから、効率化を図れる機械設備等があれば積極的に導入し、維持管理費の削減に努めて行きたい。また、事業経営のための料金改定も検討の必要がある。
　</t>
    <rPh sb="139" eb="142">
      <t>ダイキボ</t>
    </rPh>
    <rPh sb="143" eb="145">
      <t>コウシン</t>
    </rPh>
    <rPh sb="146" eb="148">
      <t>トウメン</t>
    </rPh>
    <rPh sb="212" eb="214">
      <t>ケントウ</t>
    </rPh>
    <rPh sb="215" eb="217">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</si>
</sst>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A17-45F7-8F99-3D95DE877E3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8A17-45F7-8F99-3D95DE877E3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43.51</c:v>
                </c:pt>
                <c:pt idx="1">
                  <c:v>43.51</c:v>
                </c:pt>
                <c:pt idx="2">
                  <c:v>48.7</c:v>
                </c:pt>
                <c:pt idx="3">
                  <c:v>42.86</c:v>
                </c:pt>
                <c:pt idx="4">
                  <c:v>42.86</c:v>
                </c:pt>
              </c:numCache>
            </c:numRef>
          </c:val>
          <c:extLst>
            <c:ext xmlns:c16="http://schemas.microsoft.com/office/drawing/2014/chart" uri="{C3380CC4-5D6E-409C-BE32-E72D297353CC}">
              <c16:uniqueId val="{00000000-77AF-4342-B2AA-A1DEF2D015C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77AF-4342-B2AA-A1DEF2D015C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97.61</c:v>
                </c:pt>
                <c:pt idx="1">
                  <c:v>97.87</c:v>
                </c:pt>
                <c:pt idx="2">
                  <c:v>98.09</c:v>
                </c:pt>
                <c:pt idx="3">
                  <c:v>100</c:v>
                </c:pt>
                <c:pt idx="4">
                  <c:v>100</c:v>
                </c:pt>
              </c:numCache>
            </c:numRef>
          </c:val>
          <c:extLst>
            <c:ext xmlns:c16="http://schemas.microsoft.com/office/drawing/2014/chart" uri="{C3380CC4-5D6E-409C-BE32-E72D297353CC}">
              <c16:uniqueId val="{00000000-ABA3-4884-886C-061A8B9FC5D5}"/>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ABA3-4884-886C-061A8B9FC5D5}"/>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98.88</c:v>
                </c:pt>
                <c:pt idx="1">
                  <c:v>104.42</c:v>
                </c:pt>
                <c:pt idx="2">
                  <c:v>89.44</c:v>
                </c:pt>
                <c:pt idx="3">
                  <c:v>97.64</c:v>
                </c:pt>
                <c:pt idx="4">
                  <c:v>90.97</c:v>
                </c:pt>
              </c:numCache>
            </c:numRef>
          </c:val>
          <c:extLst>
            <c:ext xmlns:c16="http://schemas.microsoft.com/office/drawing/2014/chart" uri="{C3380CC4-5D6E-409C-BE32-E72D297353CC}">
              <c16:uniqueId val="{00000000-D13E-4594-B281-78E88287D53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13E-4594-B281-78E88287D53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FF4-48F8-8A24-10DAE9FE66F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FF4-48F8-8A24-10DAE9FE66F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23F-415E-9078-B4094AF4529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23F-415E-9078-B4094AF4529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D11-4B77-9DBF-D89A2275AF1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D11-4B77-9DBF-D89A2275AF1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09F-4FBF-BF06-68EF8822D3E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09F-4FBF-BF06-68EF8822D3E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0A5-4825-92AD-AB0992E1456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C0A5-4825-92AD-AB0992E1456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53.03</c:v>
                </c:pt>
                <c:pt idx="1">
                  <c:v>78.22</c:v>
                </c:pt>
                <c:pt idx="2">
                  <c:v>46.13</c:v>
                </c:pt>
                <c:pt idx="3">
                  <c:v>48.41</c:v>
                </c:pt>
                <c:pt idx="4">
                  <c:v>41.67</c:v>
                </c:pt>
              </c:numCache>
            </c:numRef>
          </c:val>
          <c:extLst>
            <c:ext xmlns:c16="http://schemas.microsoft.com/office/drawing/2014/chart" uri="{C3380CC4-5D6E-409C-BE32-E72D297353CC}">
              <c16:uniqueId val="{00000000-8F16-4DB8-925D-DA9114FEAD1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8F16-4DB8-925D-DA9114FEAD1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270.70999999999998</c:v>
                </c:pt>
                <c:pt idx="1">
                  <c:v>174.43</c:v>
                </c:pt>
                <c:pt idx="2">
                  <c:v>303.38</c:v>
                </c:pt>
                <c:pt idx="3">
                  <c:v>296.97000000000003</c:v>
                </c:pt>
                <c:pt idx="4">
                  <c:v>341.85</c:v>
                </c:pt>
              </c:numCache>
            </c:numRef>
          </c:val>
          <c:extLst>
            <c:ext xmlns:c16="http://schemas.microsoft.com/office/drawing/2014/chart" uri="{C3380CC4-5D6E-409C-BE32-E72D297353CC}">
              <c16:uniqueId val="{00000000-4501-478E-BCD4-3693AB89C28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4501-478E-BCD4-3693AB89C28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P46" zoomScaleNormal="100" workbookViewId="0">
      <selection activeCell="CA66" sqref="CA6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山形県　最上町</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農業集落排水</v>
      </c>
      <c r="Q8" s="66"/>
      <c r="R8" s="66"/>
      <c r="S8" s="66"/>
      <c r="T8" s="66"/>
      <c r="U8" s="66"/>
      <c r="V8" s="66"/>
      <c r="W8" s="66" t="str">
        <f>データ!L6</f>
        <v>F2</v>
      </c>
      <c r="X8" s="66"/>
      <c r="Y8" s="66"/>
      <c r="Z8" s="66"/>
      <c r="AA8" s="66"/>
      <c r="AB8" s="66"/>
      <c r="AC8" s="66"/>
      <c r="AD8" s="67" t="str">
        <f>データ!$M$6</f>
        <v>非設置</v>
      </c>
      <c r="AE8" s="67"/>
      <c r="AF8" s="67"/>
      <c r="AG8" s="67"/>
      <c r="AH8" s="67"/>
      <c r="AI8" s="67"/>
      <c r="AJ8" s="67"/>
      <c r="AK8" s="3"/>
      <c r="AL8" s="55">
        <f>データ!S6</f>
        <v>8030</v>
      </c>
      <c r="AM8" s="55"/>
      <c r="AN8" s="55"/>
      <c r="AO8" s="55"/>
      <c r="AP8" s="55"/>
      <c r="AQ8" s="55"/>
      <c r="AR8" s="55"/>
      <c r="AS8" s="55"/>
      <c r="AT8" s="54">
        <f>データ!T6</f>
        <v>330.37</v>
      </c>
      <c r="AU8" s="54"/>
      <c r="AV8" s="54"/>
      <c r="AW8" s="54"/>
      <c r="AX8" s="54"/>
      <c r="AY8" s="54"/>
      <c r="AZ8" s="54"/>
      <c r="BA8" s="54"/>
      <c r="BB8" s="54">
        <f>データ!U6</f>
        <v>24.31</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t="str">
        <f>データ!O6</f>
        <v>該当数値なし</v>
      </c>
      <c r="J10" s="54"/>
      <c r="K10" s="54"/>
      <c r="L10" s="54"/>
      <c r="M10" s="54"/>
      <c r="N10" s="54"/>
      <c r="O10" s="54"/>
      <c r="P10" s="54">
        <f>データ!P6</f>
        <v>3.64</v>
      </c>
      <c r="Q10" s="54"/>
      <c r="R10" s="54"/>
      <c r="S10" s="54"/>
      <c r="T10" s="54"/>
      <c r="U10" s="54"/>
      <c r="V10" s="54"/>
      <c r="W10" s="54">
        <f>データ!Q6</f>
        <v>88.94</v>
      </c>
      <c r="X10" s="54"/>
      <c r="Y10" s="54"/>
      <c r="Z10" s="54"/>
      <c r="AA10" s="54"/>
      <c r="AB10" s="54"/>
      <c r="AC10" s="54"/>
      <c r="AD10" s="55">
        <f>データ!R6</f>
        <v>3020</v>
      </c>
      <c r="AE10" s="55"/>
      <c r="AF10" s="55"/>
      <c r="AG10" s="55"/>
      <c r="AH10" s="55"/>
      <c r="AI10" s="55"/>
      <c r="AJ10" s="55"/>
      <c r="AK10" s="2"/>
      <c r="AL10" s="55">
        <f>データ!V6</f>
        <v>290</v>
      </c>
      <c r="AM10" s="55"/>
      <c r="AN10" s="55"/>
      <c r="AO10" s="55"/>
      <c r="AP10" s="55"/>
      <c r="AQ10" s="55"/>
      <c r="AR10" s="55"/>
      <c r="AS10" s="55"/>
      <c r="AT10" s="54">
        <f>データ!W6</f>
        <v>0.13</v>
      </c>
      <c r="AU10" s="54"/>
      <c r="AV10" s="54"/>
      <c r="AW10" s="54"/>
      <c r="AX10" s="54"/>
      <c r="AY10" s="54"/>
      <c r="AZ10" s="54"/>
      <c r="BA10" s="54"/>
      <c r="BB10" s="54">
        <f>データ!X6</f>
        <v>2230.77</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118</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119</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44</v>
      </c>
      <c r="N86" s="12" t="s">
        <v>44</v>
      </c>
      <c r="O86" s="12" t="str">
        <f>データ!EO6</f>
        <v>【0.03】</v>
      </c>
    </row>
  </sheetData>
  <sheetProtection algorithmName="SHA-512" hashValue="B387Eqd+RPsT26vGwyfLyC6Mpgiu5/2OHMrPnVwZ36wInv5zHyW4a2p/aqkkazWbbKwq17XzNgfFTydWEW8GqA==" saltValue="XC4eKfNMZi9dyND1u5H3G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63622</v>
      </c>
      <c r="D6" s="19">
        <f t="shared" si="3"/>
        <v>47</v>
      </c>
      <c r="E6" s="19">
        <f t="shared" si="3"/>
        <v>17</v>
      </c>
      <c r="F6" s="19">
        <f t="shared" si="3"/>
        <v>5</v>
      </c>
      <c r="G6" s="19">
        <f t="shared" si="3"/>
        <v>0</v>
      </c>
      <c r="H6" s="19" t="str">
        <f t="shared" si="3"/>
        <v>山形県　最上町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3.64</v>
      </c>
      <c r="Q6" s="20">
        <f t="shared" si="3"/>
        <v>88.94</v>
      </c>
      <c r="R6" s="20">
        <f t="shared" si="3"/>
        <v>3020</v>
      </c>
      <c r="S6" s="20">
        <f t="shared" si="3"/>
        <v>8030</v>
      </c>
      <c r="T6" s="20">
        <f t="shared" si="3"/>
        <v>330.37</v>
      </c>
      <c r="U6" s="20">
        <f t="shared" si="3"/>
        <v>24.31</v>
      </c>
      <c r="V6" s="20">
        <f t="shared" si="3"/>
        <v>290</v>
      </c>
      <c r="W6" s="20">
        <f t="shared" si="3"/>
        <v>0.13</v>
      </c>
      <c r="X6" s="20">
        <f t="shared" si="3"/>
        <v>2230.77</v>
      </c>
      <c r="Y6" s="21">
        <f>IF(Y7="",NA(),Y7)</f>
        <v>98.88</v>
      </c>
      <c r="Z6" s="21">
        <f t="shared" ref="Z6:AH6" si="4">IF(Z7="",NA(),Z7)</f>
        <v>104.42</v>
      </c>
      <c r="AA6" s="21">
        <f t="shared" si="4"/>
        <v>89.44</v>
      </c>
      <c r="AB6" s="21">
        <f t="shared" si="4"/>
        <v>97.64</v>
      </c>
      <c r="AC6" s="21">
        <f t="shared" si="4"/>
        <v>90.97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855.8</v>
      </c>
      <c r="BL6" s="21">
        <f t="shared" si="7"/>
        <v>789.46</v>
      </c>
      <c r="BM6" s="21">
        <f t="shared" si="7"/>
        <v>826.83</v>
      </c>
      <c r="BN6" s="21">
        <f t="shared" si="7"/>
        <v>867.83</v>
      </c>
      <c r="BO6" s="21">
        <f t="shared" si="7"/>
        <v>791.76</v>
      </c>
      <c r="BP6" s="20" t="str">
        <f>IF(BP7="","",IF(BP7="-","【-】","【"&amp;SUBSTITUTE(TEXT(BP7,"#,##0.00"),"-","△")&amp;"】"))</f>
        <v>【786.37】</v>
      </c>
      <c r="BQ6" s="21">
        <f>IF(BQ7="",NA(),BQ7)</f>
        <v>53.03</v>
      </c>
      <c r="BR6" s="21">
        <f t="shared" ref="BR6:BZ6" si="8">IF(BR7="",NA(),BR7)</f>
        <v>78.22</v>
      </c>
      <c r="BS6" s="21">
        <f t="shared" si="8"/>
        <v>46.13</v>
      </c>
      <c r="BT6" s="21">
        <f t="shared" si="8"/>
        <v>48.41</v>
      </c>
      <c r="BU6" s="21">
        <f t="shared" si="8"/>
        <v>41.67</v>
      </c>
      <c r="BV6" s="21">
        <f t="shared" si="8"/>
        <v>59.8</v>
      </c>
      <c r="BW6" s="21">
        <f t="shared" si="8"/>
        <v>57.77</v>
      </c>
      <c r="BX6" s="21">
        <f t="shared" si="8"/>
        <v>57.31</v>
      </c>
      <c r="BY6" s="21">
        <f t="shared" si="8"/>
        <v>57.08</v>
      </c>
      <c r="BZ6" s="21">
        <f t="shared" si="8"/>
        <v>56.26</v>
      </c>
      <c r="CA6" s="20" t="str">
        <f>IF(CA7="","",IF(CA7="-","【-】","【"&amp;SUBSTITUTE(TEXT(CA7,"#,##0.00"),"-","△")&amp;"】"))</f>
        <v>【60.65】</v>
      </c>
      <c r="CB6" s="21">
        <f>IF(CB7="",NA(),CB7)</f>
        <v>270.70999999999998</v>
      </c>
      <c r="CC6" s="21">
        <f t="shared" ref="CC6:CK6" si="9">IF(CC7="",NA(),CC7)</f>
        <v>174.43</v>
      </c>
      <c r="CD6" s="21">
        <f t="shared" si="9"/>
        <v>303.38</v>
      </c>
      <c r="CE6" s="21">
        <f t="shared" si="9"/>
        <v>296.97000000000003</v>
      </c>
      <c r="CF6" s="21">
        <f t="shared" si="9"/>
        <v>341.85</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43.51</v>
      </c>
      <c r="CN6" s="21">
        <f t="shared" ref="CN6:CV6" si="10">IF(CN7="",NA(),CN7)</f>
        <v>43.51</v>
      </c>
      <c r="CO6" s="21">
        <f t="shared" si="10"/>
        <v>48.7</v>
      </c>
      <c r="CP6" s="21">
        <f t="shared" si="10"/>
        <v>42.86</v>
      </c>
      <c r="CQ6" s="21">
        <f t="shared" si="10"/>
        <v>42.86</v>
      </c>
      <c r="CR6" s="21">
        <f t="shared" si="10"/>
        <v>51.75</v>
      </c>
      <c r="CS6" s="21">
        <f t="shared" si="10"/>
        <v>50.68</v>
      </c>
      <c r="CT6" s="21">
        <f t="shared" si="10"/>
        <v>50.14</v>
      </c>
      <c r="CU6" s="21">
        <f t="shared" si="10"/>
        <v>54.83</v>
      </c>
      <c r="CV6" s="21">
        <f t="shared" si="10"/>
        <v>66.53</v>
      </c>
      <c r="CW6" s="20" t="str">
        <f>IF(CW7="","",IF(CW7="-","【-】","【"&amp;SUBSTITUTE(TEXT(CW7,"#,##0.00"),"-","△")&amp;"】"))</f>
        <v>【61.14】</v>
      </c>
      <c r="CX6" s="21">
        <f>IF(CX7="",NA(),CX7)</f>
        <v>97.61</v>
      </c>
      <c r="CY6" s="21">
        <f t="shared" ref="CY6:DG6" si="11">IF(CY7="",NA(),CY7)</f>
        <v>97.87</v>
      </c>
      <c r="CZ6" s="21">
        <f t="shared" si="11"/>
        <v>98.09</v>
      </c>
      <c r="DA6" s="21">
        <f t="shared" si="11"/>
        <v>100</v>
      </c>
      <c r="DB6" s="21">
        <f t="shared" si="11"/>
        <v>100</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63622</v>
      </c>
      <c r="D7" s="23">
        <v>47</v>
      </c>
      <c r="E7" s="23">
        <v>17</v>
      </c>
      <c r="F7" s="23">
        <v>5</v>
      </c>
      <c r="G7" s="23">
        <v>0</v>
      </c>
      <c r="H7" s="23" t="s">
        <v>98</v>
      </c>
      <c r="I7" s="23" t="s">
        <v>99</v>
      </c>
      <c r="J7" s="23" t="s">
        <v>100</v>
      </c>
      <c r="K7" s="23" t="s">
        <v>101</v>
      </c>
      <c r="L7" s="23" t="s">
        <v>102</v>
      </c>
      <c r="M7" s="23" t="s">
        <v>103</v>
      </c>
      <c r="N7" s="24" t="s">
        <v>104</v>
      </c>
      <c r="O7" s="24" t="s">
        <v>105</v>
      </c>
      <c r="P7" s="24">
        <v>3.64</v>
      </c>
      <c r="Q7" s="24">
        <v>88.94</v>
      </c>
      <c r="R7" s="24">
        <v>3020</v>
      </c>
      <c r="S7" s="24">
        <v>8030</v>
      </c>
      <c r="T7" s="24">
        <v>330.37</v>
      </c>
      <c r="U7" s="24">
        <v>24.31</v>
      </c>
      <c r="V7" s="24">
        <v>290</v>
      </c>
      <c r="W7" s="24">
        <v>0.13</v>
      </c>
      <c r="X7" s="24">
        <v>2230.77</v>
      </c>
      <c r="Y7" s="24">
        <v>98.88</v>
      </c>
      <c r="Z7" s="24">
        <v>104.42</v>
      </c>
      <c r="AA7" s="24">
        <v>89.44</v>
      </c>
      <c r="AB7" s="24">
        <v>97.64</v>
      </c>
      <c r="AC7" s="24">
        <v>90.97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855.8</v>
      </c>
      <c r="BL7" s="24">
        <v>789.46</v>
      </c>
      <c r="BM7" s="24">
        <v>826.83</v>
      </c>
      <c r="BN7" s="24">
        <v>867.83</v>
      </c>
      <c r="BO7" s="24">
        <v>791.76</v>
      </c>
      <c r="BP7" s="24">
        <v>786.37</v>
      </c>
      <c r="BQ7" s="24">
        <v>53.03</v>
      </c>
      <c r="BR7" s="24">
        <v>78.22</v>
      </c>
      <c r="BS7" s="24">
        <v>46.13</v>
      </c>
      <c r="BT7" s="24">
        <v>48.41</v>
      </c>
      <c r="BU7" s="24">
        <v>41.67</v>
      </c>
      <c r="BV7" s="24">
        <v>59.8</v>
      </c>
      <c r="BW7" s="24">
        <v>57.77</v>
      </c>
      <c r="BX7" s="24">
        <v>57.31</v>
      </c>
      <c r="BY7" s="24">
        <v>57.08</v>
      </c>
      <c r="BZ7" s="24">
        <v>56.26</v>
      </c>
      <c r="CA7" s="24">
        <v>60.65</v>
      </c>
      <c r="CB7" s="24">
        <v>270.70999999999998</v>
      </c>
      <c r="CC7" s="24">
        <v>174.43</v>
      </c>
      <c r="CD7" s="24">
        <v>303.38</v>
      </c>
      <c r="CE7" s="24">
        <v>296.97000000000003</v>
      </c>
      <c r="CF7" s="24">
        <v>341.85</v>
      </c>
      <c r="CG7" s="24">
        <v>263.76</v>
      </c>
      <c r="CH7" s="24">
        <v>274.35000000000002</v>
      </c>
      <c r="CI7" s="24">
        <v>273.52</v>
      </c>
      <c r="CJ7" s="24">
        <v>274.99</v>
      </c>
      <c r="CK7" s="24">
        <v>282.08999999999997</v>
      </c>
      <c r="CL7" s="24">
        <v>256.97000000000003</v>
      </c>
      <c r="CM7" s="24">
        <v>43.51</v>
      </c>
      <c r="CN7" s="24">
        <v>43.51</v>
      </c>
      <c r="CO7" s="24">
        <v>48.7</v>
      </c>
      <c r="CP7" s="24">
        <v>42.86</v>
      </c>
      <c r="CQ7" s="24">
        <v>42.86</v>
      </c>
      <c r="CR7" s="24">
        <v>51.75</v>
      </c>
      <c r="CS7" s="24">
        <v>50.68</v>
      </c>
      <c r="CT7" s="24">
        <v>50.14</v>
      </c>
      <c r="CU7" s="24">
        <v>54.83</v>
      </c>
      <c r="CV7" s="24">
        <v>66.53</v>
      </c>
      <c r="CW7" s="24">
        <v>61.14</v>
      </c>
      <c r="CX7" s="24">
        <v>97.61</v>
      </c>
      <c r="CY7" s="24">
        <v>97.87</v>
      </c>
      <c r="CZ7" s="24">
        <v>98.09</v>
      </c>
      <c r="DA7" s="24">
        <v>100</v>
      </c>
      <c r="DB7" s="24">
        <v>100</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2023-01-12T23:59:45Z</dcterms:created>
  <dcterms:modified xsi:type="dcterms:W3CDTF">2023-01-19T00:27:31Z</dcterms:modified>
  <cp:category/>
</cp:coreProperties>
</file>