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個別（業務）\農林課\農村森林グループ\03 農業集落排水関係\集落排水(高橋)\H27\調査\28.1.26経営比較分析\"/>
    </mc:Choice>
  </mc:AlternateContent>
  <workbookProtection workbookPassword="B501" lockStructure="1"/>
  <bookViews>
    <workbookView xWindow="0" yWindow="0" windowWidth="20490" windowHeight="777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D6" i="5" l="1"/>
  <c r="EN6" i="5" l="1"/>
  <c r="EM6" i="5"/>
  <c r="EL6" i="5"/>
  <c r="EK6" i="5"/>
  <c r="EJ6" i="5"/>
  <c r="EI6" i="5"/>
  <c r="EH6" i="5"/>
  <c r="EG6" i="5"/>
  <c r="EF6" i="5"/>
  <c r="EE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AD10" i="4" s="1"/>
  <c r="P6" i="5"/>
  <c r="W10" i="4" s="1"/>
  <c r="O6" i="5"/>
  <c r="P10" i="4" s="1"/>
  <c r="N6" i="5"/>
  <c r="I10" i="4" s="1"/>
  <c r="M6" i="5"/>
  <c r="L6" i="5"/>
  <c r="K6" i="5"/>
  <c r="P8" i="4" s="1"/>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B10" i="4"/>
  <c r="W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<sst xmlns="http://schemas.openxmlformats.org/spreadsheetml/2006/main" count="221" uniqueCount="111">
  <si>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</si>
  <si>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</si>
  <si>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</si>
  <si>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</si>
  <si>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</si>
  <si>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</si>
  <si>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</si>
  <si>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</si>
  <si>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</si>
  <si>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</si>
  <si>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</si>
  <si>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</si>
  <si>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</si>
  <si>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</si>
  <si>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</si>
  <si>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</si>
  <si>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</si>
  <si>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</si>
  <si>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</si>
  <si>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</si>
  <si>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</si>
  <si>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</si>
  <si>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</si>
  <si>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</si>
  <si>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</si>
  <si>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</si>
  <si>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</si>
  <si>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</si>
  <si>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</si>
  <si>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</si>
  <si>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</si>
  <si>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</si>
  <si>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</si>
  <si>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</si>
  <si>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</si>
  <si>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</si>
  <si>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</si>
  <si>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</si>
  <si>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</si>
  <si>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</si>
  <si>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</si>
  <si>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</si>
  <si>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</si>
  <si>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</si>
  <si>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</si>
  <si>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</si>
  <si>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</si>
  <si>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</si>
  <si>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</si>
  <si>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</si>
  <si>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</si>
  <si>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</si>
  <si>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</si>
  <si>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</si>
  <si>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</si>
  <si>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</si>
  <si>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</si>
  <si>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</si>
  <si>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</si>
  <si>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</si>
  <si>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</si>
  <si>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</si>
  <si>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</si>
  <si>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</si>
  <si>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</si>
  <si>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</si>
  <si>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</si>
  <si>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</si>
  <si>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</si>
  <si>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</si>
  <si>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</si>
  <si>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</si>
  <si>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</si>
  <si>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</si>
  <si>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</si>
  <si>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</si>
  <si>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</si>
  <si>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</si>
  <si>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</si>
  <si>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</si>
  <si>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</si>
  <si>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</si>
  <si>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</si>
  <si>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</si>
  <si>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</si>
  <si>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</si>
  <si>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</si>
  <si>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</si>
  <si>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</si>
  <si>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</si>
  <si>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</si>
  <si>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</si>
  <si>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</si>
  <si>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</si>
  <si>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</si>
  <si>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</si>
  <si>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上山市</t>
  </si>
  <si>
    <t>法非適用</t>
  </si>
  <si>
    <t>下水道事業</t>
  </si>
  <si>
    <t>農業集落排水</t>
  </si>
  <si>
    <t>F1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</si>
  <si>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</si>
  <si>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</si>
  <si>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</si>
  <si>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</si>
  <si>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</si>
  <si>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</si>
  <si>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</si>
  <si>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上記分析に基づく今後の改善に向けた取組
【料金水準の適正化】
　使用料金の３年ごと見直し、適正な料金体系への引き上げを検討する。
【基準外繰出の解消】
　引き続き資本費平準化債を活用していく。
【施設の長寿命化】
　機能維持を目的とした機能診断の実施（Ｈ２８）及びそれらの結果に基づく最適整備構想の策定（Ｈ２９）に取り組む事により計画的な対応を検討し、安定的な維持管理体制の確立を目指す。
</t>
    <rPh sb="0" eb="2">
      <t>ジョウキ</t>
    </rPh>
    <rPh sb="2" eb="4">
      <t>ブンセキ</t>
    </rPh>
    <rPh sb="5" eb="6">
      <t>モト</t>
    </rPh>
    <rPh sb="8" eb="10">
      <t>コンゴ</t>
    </rPh>
    <rPh sb="11" eb="13">
      <t>カイゼン</t>
    </rPh>
    <rPh sb="14" eb="15">
      <t>ム</t>
    </rPh>
    <rPh sb="17" eb="19">
      <t>トリクミ</t>
    </rPh>
    <rPh sb="21" eb="23">
      <t>リョウキン</t>
    </rPh>
    <rPh sb="23" eb="25">
      <t>スイジュン</t>
    </rPh>
    <rPh sb="26" eb="29">
      <t>テキセイカ</t>
    </rPh>
    <rPh sb="32" eb="34">
      <t>シヨウ</t>
    </rPh>
    <rPh sb="34" eb="36">
      <t>リョウキン</t>
    </rPh>
    <rPh sb="38" eb="39">
      <t>ネン</t>
    </rPh>
    <rPh sb="41" eb="43">
      <t>ミナオ</t>
    </rPh>
    <rPh sb="45" eb="47">
      <t>テキセイ</t>
    </rPh>
    <rPh sb="48" eb="50">
      <t>リョウキン</t>
    </rPh>
    <rPh sb="50" eb="52">
      <t>タイケイ</t>
    </rPh>
    <rPh sb="54" eb="55">
      <t>ヒ</t>
    </rPh>
    <rPh sb="56" eb="57">
      <t>ア</t>
    </rPh>
    <rPh sb="59" eb="61">
      <t>ケントウ</t>
    </rPh>
    <rPh sb="66" eb="68">
      <t>キジュン</t>
    </rPh>
    <rPh sb="68" eb="69">
      <t>ガイ</t>
    </rPh>
    <rPh sb="69" eb="71">
      <t>クリダ</t>
    </rPh>
    <rPh sb="72" eb="74">
      <t>カイショウ</t>
    </rPh>
    <rPh sb="77" eb="78">
      <t>ヒ</t>
    </rPh>
    <rPh sb="79" eb="80">
      <t>ツヅ</t>
    </rPh>
    <rPh sb="81" eb="83">
      <t>シホン</t>
    </rPh>
    <rPh sb="83" eb="84">
      <t>ヒ</t>
    </rPh>
    <rPh sb="84" eb="87">
      <t>ヘイジュンカ</t>
    </rPh>
    <rPh sb="87" eb="88">
      <t>サイ</t>
    </rPh>
    <rPh sb="89" eb="91">
      <t>カツヨウ</t>
    </rPh>
    <rPh sb="98" eb="100">
      <t>シセツ</t>
    </rPh>
    <rPh sb="101" eb="102">
      <t>チョウ</t>
    </rPh>
    <rPh sb="102" eb="104">
      <t>ジュミョウ</t>
    </rPh>
    <rPh sb="104" eb="105">
      <t>カ</t>
    </rPh>
    <rPh sb="108" eb="110">
      <t>キノウ</t>
    </rPh>
    <rPh sb="110" eb="112">
      <t>イジ</t>
    </rPh>
    <rPh sb="113" eb="115">
      <t>モクテキ</t>
    </rPh>
    <rPh sb="118" eb="120">
      <t>キノウ</t>
    </rPh>
    <rPh sb="120" eb="122">
      <t>シンダン</t>
    </rPh>
    <rPh sb="123" eb="125">
      <t>ジッシ</t>
    </rPh>
    <rPh sb="130" eb="131">
      <t>オヨ</t>
    </rPh>
    <rPh sb="136" eb="138">
      <t>ケッカ</t>
    </rPh>
    <rPh sb="139" eb="140">
      <t>モト</t>
    </rPh>
    <rPh sb="142" eb="144">
      <t>サイテキ</t>
    </rPh>
    <rPh sb="144" eb="146">
      <t>セイビ</t>
    </rPh>
    <rPh sb="146" eb="148">
      <t>コウソウ</t>
    </rPh>
    <rPh sb="149" eb="151">
      <t>サクテイ</t>
    </rPh>
    <rPh sb="157" eb="158">
      <t>ト</t>
    </rPh>
    <rPh sb="159" eb="160">
      <t>ク</t>
    </rPh>
    <rPh sb="161" eb="162">
      <t>コト</t>
    </rPh>
    <rPh sb="165" eb="168">
      <t>ケイカクテキ</t>
    </rPh>
    <rPh sb="169" eb="171">
      <t>タイオウ</t>
    </rPh>
    <rPh sb="172" eb="174">
      <t>ケントウ</t>
    </rPh>
    <rPh sb="176" eb="179">
      <t>アンテイテキ</t>
    </rPh>
    <rPh sb="180" eb="182">
      <t>イジ</t>
    </rPh>
    <rPh sb="182" eb="184">
      <t>カンリ</t>
    </rPh>
    <rPh sb="184" eb="186">
      <t>タイセイ</t>
    </rPh>
    <rPh sb="187" eb="189">
      <t>カクリツ</t>
    </rPh>
    <rPh sb="190" eb="192">
      <t>メザ</t>
    </rPh>
    <phoneticPr fontId="4"/>
  </si>
  <si>
    <t>　当市の農業集落排水処理施設は、供用開始から７～３１年経過しており、耐用年数を経過した機器類や経年劣化が心配される中継ポンプ・管渠があり、年々修繕費が増加している。
　管渠についてはＨ２６に高速道路工事に伴う一部補強工事を行ったものの、それ以外現時点までに更新は実施されていない。
　またその他として、宮川２処理区におけるマンホール監視システムを電波法上、Ｈ３４までにアナログからデジタルへ更新する事及び停電時における非常用エンジンポンプ等の設置の必要性なども懸念されている。</t>
    <rPh sb="1" eb="3">
      <t>トウシ</t>
    </rPh>
    <rPh sb="4" eb="6">
      <t>ノウギョウ</t>
    </rPh>
    <rPh sb="6" eb="8">
      <t>シュウラク</t>
    </rPh>
    <rPh sb="8" eb="10">
      <t>ハイスイ</t>
    </rPh>
    <rPh sb="10" eb="12">
      <t>ショリ</t>
    </rPh>
    <rPh sb="12" eb="14">
      <t>シセツ</t>
    </rPh>
    <rPh sb="16" eb="18">
      <t>キョウヨウ</t>
    </rPh>
    <rPh sb="18" eb="20">
      <t>カイシ</t>
    </rPh>
    <rPh sb="26" eb="27">
      <t>ネン</t>
    </rPh>
    <rPh sb="27" eb="29">
      <t>ケイカ</t>
    </rPh>
    <rPh sb="34" eb="36">
      <t>タイヨウ</t>
    </rPh>
    <rPh sb="36" eb="38">
      <t>ネンスウ</t>
    </rPh>
    <rPh sb="39" eb="41">
      <t>ケイカ</t>
    </rPh>
    <rPh sb="43" eb="45">
      <t>キキ</t>
    </rPh>
    <rPh sb="45" eb="46">
      <t>ルイ</t>
    </rPh>
    <rPh sb="47" eb="49">
      <t>ケイネン</t>
    </rPh>
    <rPh sb="49" eb="51">
      <t>レッカ</t>
    </rPh>
    <rPh sb="52" eb="54">
      <t>シンパイ</t>
    </rPh>
    <rPh sb="57" eb="59">
      <t>チュウケイ</t>
    </rPh>
    <rPh sb="63" eb="65">
      <t>カンキョ</t>
    </rPh>
    <rPh sb="69" eb="71">
      <t>ネンネン</t>
    </rPh>
    <rPh sb="71" eb="74">
      <t>シュウゼンヒ</t>
    </rPh>
    <rPh sb="75" eb="77">
      <t>ゾウカ</t>
    </rPh>
    <rPh sb="84" eb="86">
      <t>カンキョ</t>
    </rPh>
    <rPh sb="95" eb="97">
      <t>コウソク</t>
    </rPh>
    <rPh sb="97" eb="99">
      <t>ドウロ</t>
    </rPh>
    <rPh sb="99" eb="101">
      <t>コウジ</t>
    </rPh>
    <rPh sb="102" eb="103">
      <t>トモナ</t>
    </rPh>
    <rPh sb="104" eb="106">
      <t>イチブ</t>
    </rPh>
    <rPh sb="106" eb="108">
      <t>ホキョウ</t>
    </rPh>
    <rPh sb="108" eb="110">
      <t>コウジ</t>
    </rPh>
    <rPh sb="111" eb="112">
      <t>オコナ</t>
    </rPh>
    <rPh sb="120" eb="122">
      <t>イガイ</t>
    </rPh>
    <rPh sb="122" eb="125">
      <t>ゲンジテン</t>
    </rPh>
    <rPh sb="128" eb="130">
      <t>コウシン</t>
    </rPh>
    <rPh sb="131" eb="133">
      <t>ジッシ</t>
    </rPh>
    <rPh sb="146" eb="147">
      <t>ホカ</t>
    </rPh>
    <rPh sb="151" eb="153">
      <t>ミヤカワ</t>
    </rPh>
    <rPh sb="154" eb="156">
      <t>ショリ</t>
    </rPh>
    <rPh sb="156" eb="157">
      <t>ク</t>
    </rPh>
    <rPh sb="166" eb="168">
      <t>カンシ</t>
    </rPh>
    <rPh sb="173" eb="176">
      <t>デンパホウ</t>
    </rPh>
    <rPh sb="176" eb="177">
      <t>ジョウ</t>
    </rPh>
    <rPh sb="195" eb="197">
      <t>コウシン</t>
    </rPh>
    <rPh sb="199" eb="200">
      <t>コト</t>
    </rPh>
    <rPh sb="200" eb="201">
      <t>オヨ</t>
    </rPh>
    <rPh sb="202" eb="204">
      <t>テイデン</t>
    </rPh>
    <rPh sb="204" eb="205">
      <t>ジ</t>
    </rPh>
    <rPh sb="209" eb="212">
      <t>ヒジョウヨウ</t>
    </rPh>
    <rPh sb="219" eb="220">
      <t>トウ</t>
    </rPh>
    <rPh sb="221" eb="223">
      <t>セッチ</t>
    </rPh>
    <rPh sb="224" eb="227">
      <t>ヒツヨウセイ</t>
    </rPh>
    <rPh sb="230" eb="232">
      <t>ケネン</t>
    </rPh>
    <phoneticPr fontId="4"/>
  </si>
  <si>
    <t>　当市の農業集落排水処理施設の維持管理費については全て使用料で賄われているが、起債の元利償還金については一般会計からの繰入金に依存している。そのため、平均よりは上であるものの、⑤経費回収率及び①収支比率は１００％を下回っている。
　また、施設の建設事業は完了しているものの、据置期間が終了し今後更に返済が開始されていくので、元利償還金の返済額は増えていく。
　なお、接続率は比較的良いため、⑥汚水処理原価・⑦施設利用率及び⑧水洗化率は平均より良い数値となっている。ただし、供用地区も例外なく少子高齢化が進んでおり、使用者数も減少傾向にあるため、同料金のままでは今後の収入の減少に歯止めがかからない状況である。</t>
    <rPh sb="1" eb="3">
      <t>トウシ</t>
    </rPh>
    <rPh sb="4" eb="6">
      <t>ノウギョウ</t>
    </rPh>
    <rPh sb="6" eb="8">
      <t>シュウラク</t>
    </rPh>
    <rPh sb="8" eb="10">
      <t>ハイスイ</t>
    </rPh>
    <rPh sb="10" eb="12">
      <t>ショリ</t>
    </rPh>
    <rPh sb="12" eb="14">
      <t>シセツ</t>
    </rPh>
    <rPh sb="15" eb="17">
      <t>イジ</t>
    </rPh>
    <rPh sb="17" eb="19">
      <t>カンリ</t>
    </rPh>
    <rPh sb="19" eb="20">
      <t>ヒ</t>
    </rPh>
    <rPh sb="25" eb="26">
      <t>スベ</t>
    </rPh>
    <rPh sb="27" eb="30">
      <t>シヨウリョウ</t>
    </rPh>
    <rPh sb="31" eb="32">
      <t>マカナ</t>
    </rPh>
    <rPh sb="39" eb="41">
      <t>キサイ</t>
    </rPh>
    <rPh sb="42" eb="44">
      <t>ガンリ</t>
    </rPh>
    <rPh sb="44" eb="47">
      <t>ショウカンキン</t>
    </rPh>
    <rPh sb="52" eb="54">
      <t>イッパン</t>
    </rPh>
    <rPh sb="54" eb="56">
      <t>カイケイ</t>
    </rPh>
    <rPh sb="59" eb="61">
      <t>クリイレ</t>
    </rPh>
    <rPh sb="61" eb="62">
      <t>キン</t>
    </rPh>
    <rPh sb="63" eb="65">
      <t>イゾン</t>
    </rPh>
    <rPh sb="75" eb="77">
      <t>ヘイキン</t>
    </rPh>
    <rPh sb="80" eb="81">
      <t>ウエ</t>
    </rPh>
    <rPh sb="89" eb="91">
      <t>ケイヒ</t>
    </rPh>
    <rPh sb="91" eb="93">
      <t>カイシュウ</t>
    </rPh>
    <rPh sb="93" eb="94">
      <t>リツ</t>
    </rPh>
    <rPh sb="94" eb="95">
      <t>オヨ</t>
    </rPh>
    <rPh sb="97" eb="99">
      <t>シュウシ</t>
    </rPh>
    <rPh sb="99" eb="101">
      <t>ヒリツ</t>
    </rPh>
    <rPh sb="107" eb="109">
      <t>シタマワ</t>
    </rPh>
    <rPh sb="119" eb="121">
      <t>シセツ</t>
    </rPh>
    <rPh sb="122" eb="124">
      <t>ケンセツ</t>
    </rPh>
    <rPh sb="124" eb="126">
      <t>ジギョウ</t>
    </rPh>
    <rPh sb="127" eb="129">
      <t>カンリョウ</t>
    </rPh>
    <rPh sb="137" eb="139">
      <t>スエオキ</t>
    </rPh>
    <rPh sb="139" eb="141">
      <t>キカン</t>
    </rPh>
    <rPh sb="142" eb="144">
      <t>シュウリョウ</t>
    </rPh>
    <rPh sb="145" eb="147">
      <t>コンゴ</t>
    </rPh>
    <rPh sb="147" eb="148">
      <t>サラ</t>
    </rPh>
    <rPh sb="149" eb="151">
      <t>ヘンサイ</t>
    </rPh>
    <rPh sb="152" eb="154">
      <t>カイシ</t>
    </rPh>
    <rPh sb="162" eb="164">
      <t>ガンリ</t>
    </rPh>
    <rPh sb="164" eb="167">
      <t>ショウカンキン</t>
    </rPh>
    <rPh sb="168" eb="170">
      <t>ヘンサイ</t>
    </rPh>
    <rPh sb="170" eb="171">
      <t>ガク</t>
    </rPh>
    <rPh sb="172" eb="173">
      <t>フ</t>
    </rPh>
    <rPh sb="183" eb="185">
      <t>セツゾク</t>
    </rPh>
    <rPh sb="185" eb="186">
      <t>リツ</t>
    </rPh>
    <rPh sb="187" eb="190">
      <t>ヒカクテキ</t>
    </rPh>
    <rPh sb="190" eb="191">
      <t>ヨ</t>
    </rPh>
    <rPh sb="196" eb="198">
      <t>オスイ</t>
    </rPh>
    <rPh sb="198" eb="200">
      <t>ショリ</t>
    </rPh>
    <rPh sb="200" eb="202">
      <t>ゲンカ</t>
    </rPh>
    <rPh sb="204" eb="206">
      <t>シセツ</t>
    </rPh>
    <rPh sb="206" eb="209">
      <t>リヨウリツ</t>
    </rPh>
    <rPh sb="209" eb="210">
      <t>オヨ</t>
    </rPh>
    <rPh sb="212" eb="215">
      <t>スイセンカ</t>
    </rPh>
    <rPh sb="215" eb="216">
      <t>リツ</t>
    </rPh>
    <rPh sb="217" eb="219">
      <t>ヘイキン</t>
    </rPh>
    <rPh sb="221" eb="222">
      <t>ヨ</t>
    </rPh>
    <rPh sb="223" eb="225">
      <t>スウチ</t>
    </rPh>
    <rPh sb="236" eb="238">
      <t>キョウヨウ</t>
    </rPh>
    <rPh sb="238" eb="240">
      <t>チク</t>
    </rPh>
    <rPh sb="241" eb="243">
      <t>レイガイ</t>
    </rPh>
    <rPh sb="245" eb="247">
      <t>ショウシ</t>
    </rPh>
    <rPh sb="247" eb="250">
      <t>コウレイカ</t>
    </rPh>
    <rPh sb="251" eb="252">
      <t>スス</t>
    </rPh>
    <rPh sb="257" eb="260">
      <t>シヨウシャ</t>
    </rPh>
    <rPh sb="260" eb="261">
      <t>スウ</t>
    </rPh>
    <rPh sb="262" eb="264">
      <t>ゲンショウ</t>
    </rPh>
    <rPh sb="264" eb="266">
      <t>ケイコウ</t>
    </rPh>
    <rPh sb="272" eb="273">
      <t>ドウ</t>
    </rPh>
    <rPh sb="273" eb="275">
      <t>リョウキン</t>
    </rPh>
    <rPh sb="280" eb="282">
      <t>コンゴ</t>
    </rPh>
    <rPh sb="283" eb="285">
      <t>シュウニュウ</t>
    </rPh>
    <rPh sb="286" eb="288">
      <t>ゲンショウ</t>
    </rPh>
    <rPh sb="289" eb="291">
      <t>ハド</t>
    </rPh>
    <rPh sb="298" eb="300">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</si>
</sst>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formatCode="#,##0.00;&quot;△&quot;#,##0.00;&quot;-&quot;">
                  <c:v>0.06</c:v>
                </c:pt>
              </c:numCache>
            </c:numRef>
          </c:val>
        </c:ser>
        <c:dLbls>
          <c:showLegendKey val="0"/>
          <c:showVal val="0"/>
          <c:showCatName val="0"/>
          <c:showSerName val="0"/>
          <c:showPercent val="0"/>
          <c:showBubbleSize val="0"/>
        </c:dLbls>
        <c:gapWidth val="150"/>
        <c:axId val="202949320"/>
        <c:axId val="202949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0.03</c:v>
                </c:pt>
              </c:numCache>
            </c:numRef>
          </c:val>
          <c:smooth val="0"/>
        </c:ser>
        <c:dLbls>
          <c:showLegendKey val="0"/>
          <c:showVal val="0"/>
          <c:showCatName val="0"/>
          <c:showSerName val="0"/>
          <c:showPercent val="0"/>
          <c:showBubbleSize val="0"/>
        </c:dLbls>
        <c:marker val="1"/>
        <c:smooth val="0"/>
        <c:axId val="202949320"/>
        <c:axId val="202949712"/>
      </c:lineChart>
      <c:dateAx>
        <c:axId val="202949320"/>
        <c:scaling>
          <c:orientation val="minMax"/>
        </c:scaling>
        <c:delete val="1"/>
        <c:axPos val="b"/>
        <c:numFmt formatCode="ge" sourceLinked="1"/>
        <c:majorTickMark val="none"/>
        <c:minorTickMark val="none"/>
        <c:tickLblPos val="none"/>
        <c:crossAx val="202949712"/>
        <c:crosses val="autoZero"/>
        <c:auto val="1"/>
        <c:lblOffset val="100"/>
        <c:baseTimeUnit val="years"/>
      </c:dateAx>
      <c:valAx>
        <c:axId val="202949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949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59.76</c:v>
                </c:pt>
                <c:pt idx="1">
                  <c:v>59.41</c:v>
                </c:pt>
                <c:pt idx="2">
                  <c:v>57.09</c:v>
                </c:pt>
                <c:pt idx="3">
                  <c:v>56.6</c:v>
                </c:pt>
                <c:pt idx="4">
                  <c:v>60.11</c:v>
                </c:pt>
              </c:numCache>
            </c:numRef>
          </c:val>
        </c:ser>
        <c:dLbls>
          <c:showLegendKey val="0"/>
          <c:showVal val="0"/>
          <c:showCatName val="0"/>
          <c:showSerName val="0"/>
          <c:showPercent val="0"/>
          <c:showBubbleSize val="0"/>
        </c:dLbls>
        <c:gapWidth val="150"/>
        <c:axId val="204210864"/>
        <c:axId val="204211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58.47</c:v>
                </c:pt>
              </c:numCache>
            </c:numRef>
          </c:val>
          <c:smooth val="0"/>
        </c:ser>
        <c:dLbls>
          <c:showLegendKey val="0"/>
          <c:showVal val="0"/>
          <c:showCatName val="0"/>
          <c:showSerName val="0"/>
          <c:showPercent val="0"/>
          <c:showBubbleSize val="0"/>
        </c:dLbls>
        <c:marker val="1"/>
        <c:smooth val="0"/>
        <c:axId val="204210864"/>
        <c:axId val="204211256"/>
      </c:lineChart>
      <c:dateAx>
        <c:axId val="204210864"/>
        <c:scaling>
          <c:orientation val="minMax"/>
        </c:scaling>
        <c:delete val="1"/>
        <c:axPos val="b"/>
        <c:numFmt formatCode="ge" sourceLinked="1"/>
        <c:majorTickMark val="none"/>
        <c:minorTickMark val="none"/>
        <c:tickLblPos val="none"/>
        <c:crossAx val="204211256"/>
        <c:crosses val="autoZero"/>
        <c:auto val="1"/>
        <c:lblOffset val="100"/>
        <c:baseTimeUnit val="years"/>
      </c:dateAx>
      <c:valAx>
        <c:axId val="204211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21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94.72</c:v>
                </c:pt>
                <c:pt idx="1">
                  <c:v>95</c:v>
                </c:pt>
                <c:pt idx="2">
                  <c:v>95</c:v>
                </c:pt>
                <c:pt idx="3">
                  <c:v>96.26</c:v>
                </c:pt>
                <c:pt idx="4">
                  <c:v>96.2</c:v>
                </c:pt>
              </c:numCache>
            </c:numRef>
          </c:val>
        </c:ser>
        <c:dLbls>
          <c:showLegendKey val="0"/>
          <c:showVal val="0"/>
          <c:showCatName val="0"/>
          <c:showSerName val="0"/>
          <c:showPercent val="0"/>
          <c:showBubbleSize val="0"/>
        </c:dLbls>
        <c:gapWidth val="150"/>
        <c:axId val="204261760"/>
        <c:axId val="204262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88.58</c:v>
                </c:pt>
              </c:numCache>
            </c:numRef>
          </c:val>
          <c:smooth val="0"/>
        </c:ser>
        <c:dLbls>
          <c:showLegendKey val="0"/>
          <c:showVal val="0"/>
          <c:showCatName val="0"/>
          <c:showSerName val="0"/>
          <c:showPercent val="0"/>
          <c:showBubbleSize val="0"/>
        </c:dLbls>
        <c:marker val="1"/>
        <c:smooth val="0"/>
        <c:axId val="204261760"/>
        <c:axId val="204262152"/>
      </c:lineChart>
      <c:dateAx>
        <c:axId val="204261760"/>
        <c:scaling>
          <c:orientation val="minMax"/>
        </c:scaling>
        <c:delete val="1"/>
        <c:axPos val="b"/>
        <c:numFmt formatCode="ge" sourceLinked="1"/>
        <c:majorTickMark val="none"/>
        <c:minorTickMark val="none"/>
        <c:tickLblPos val="none"/>
        <c:crossAx val="204262152"/>
        <c:crosses val="autoZero"/>
        <c:auto val="1"/>
        <c:lblOffset val="100"/>
        <c:baseTimeUnit val="years"/>
      </c:dateAx>
      <c:valAx>
        <c:axId val="204262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261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78.680000000000007</c:v>
                </c:pt>
                <c:pt idx="1">
                  <c:v>73.319999999999993</c:v>
                </c:pt>
                <c:pt idx="2">
                  <c:v>67.62</c:v>
                </c:pt>
                <c:pt idx="3">
                  <c:v>73.02</c:v>
                </c:pt>
                <c:pt idx="4">
                  <c:v>68.319999999999993</c:v>
                </c:pt>
              </c:numCache>
            </c:numRef>
          </c:val>
        </c:ser>
        <c:dLbls>
          <c:showLegendKey val="0"/>
          <c:showVal val="0"/>
          <c:showCatName val="0"/>
          <c:showSerName val="0"/>
          <c:showPercent val="0"/>
          <c:showBubbleSize val="0"/>
        </c:dLbls>
        <c:gapWidth val="150"/>
        <c:axId val="202950888"/>
        <c:axId val="20295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2950888"/>
        <c:axId val="202951280"/>
      </c:lineChart>
      <c:dateAx>
        <c:axId val="202950888"/>
        <c:scaling>
          <c:orientation val="minMax"/>
        </c:scaling>
        <c:delete val="1"/>
        <c:axPos val="b"/>
        <c:numFmt formatCode="ge" sourceLinked="1"/>
        <c:majorTickMark val="none"/>
        <c:minorTickMark val="none"/>
        <c:tickLblPos val="none"/>
        <c:crossAx val="202951280"/>
        <c:crosses val="autoZero"/>
        <c:auto val="1"/>
        <c:lblOffset val="100"/>
        <c:baseTimeUnit val="years"/>
      </c:dateAx>
      <c:valAx>
        <c:axId val="20295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950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2952456"/>
        <c:axId val="203859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2952456"/>
        <c:axId val="203859736"/>
      </c:lineChart>
      <c:dateAx>
        <c:axId val="202952456"/>
        <c:scaling>
          <c:orientation val="minMax"/>
        </c:scaling>
        <c:delete val="1"/>
        <c:axPos val="b"/>
        <c:numFmt formatCode="ge" sourceLinked="1"/>
        <c:majorTickMark val="none"/>
        <c:minorTickMark val="none"/>
        <c:tickLblPos val="none"/>
        <c:crossAx val="203859736"/>
        <c:crosses val="autoZero"/>
        <c:auto val="1"/>
        <c:lblOffset val="100"/>
        <c:baseTimeUnit val="years"/>
      </c:dateAx>
      <c:valAx>
        <c:axId val="203859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952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3860912"/>
        <c:axId val="203861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3860912"/>
        <c:axId val="203861304"/>
      </c:lineChart>
      <c:dateAx>
        <c:axId val="203860912"/>
        <c:scaling>
          <c:orientation val="minMax"/>
        </c:scaling>
        <c:delete val="1"/>
        <c:axPos val="b"/>
        <c:numFmt formatCode="ge" sourceLinked="1"/>
        <c:majorTickMark val="none"/>
        <c:minorTickMark val="none"/>
        <c:tickLblPos val="none"/>
        <c:crossAx val="203861304"/>
        <c:crosses val="autoZero"/>
        <c:auto val="1"/>
        <c:lblOffset val="100"/>
        <c:baseTimeUnit val="years"/>
      </c:dateAx>
      <c:valAx>
        <c:axId val="203861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386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3862480"/>
        <c:axId val="203862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3862480"/>
        <c:axId val="203862872"/>
      </c:lineChart>
      <c:dateAx>
        <c:axId val="203862480"/>
        <c:scaling>
          <c:orientation val="minMax"/>
        </c:scaling>
        <c:delete val="1"/>
        <c:axPos val="b"/>
        <c:numFmt formatCode="ge" sourceLinked="1"/>
        <c:majorTickMark val="none"/>
        <c:minorTickMark val="none"/>
        <c:tickLblPos val="none"/>
        <c:crossAx val="203862872"/>
        <c:crosses val="autoZero"/>
        <c:auto val="1"/>
        <c:lblOffset val="100"/>
        <c:baseTimeUnit val="years"/>
      </c:dateAx>
      <c:valAx>
        <c:axId val="203862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3862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4015664"/>
        <c:axId val="204016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4015664"/>
        <c:axId val="204016056"/>
      </c:lineChart>
      <c:dateAx>
        <c:axId val="204015664"/>
        <c:scaling>
          <c:orientation val="minMax"/>
        </c:scaling>
        <c:delete val="1"/>
        <c:axPos val="b"/>
        <c:numFmt formatCode="ge" sourceLinked="1"/>
        <c:majorTickMark val="none"/>
        <c:minorTickMark val="none"/>
        <c:tickLblPos val="none"/>
        <c:crossAx val="204016056"/>
        <c:crosses val="autoZero"/>
        <c:auto val="1"/>
        <c:lblOffset val="100"/>
        <c:baseTimeUnit val="years"/>
      </c:dateAx>
      <c:valAx>
        <c:axId val="204016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015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1409.65</c:v>
                </c:pt>
                <c:pt idx="1">
                  <c:v>1122.0999999999999</c:v>
                </c:pt>
                <c:pt idx="2">
                  <c:v>1028.1099999999999</c:v>
                </c:pt>
                <c:pt idx="3">
                  <c:v>1017.94</c:v>
                </c:pt>
                <c:pt idx="4">
                  <c:v>1152.97</c:v>
                </c:pt>
              </c:numCache>
            </c:numRef>
          </c:val>
        </c:ser>
        <c:dLbls>
          <c:showLegendKey val="0"/>
          <c:showVal val="0"/>
          <c:showCatName val="0"/>
          <c:showSerName val="0"/>
          <c:showPercent val="0"/>
          <c:showBubbleSize val="0"/>
        </c:dLbls>
        <c:gapWidth val="150"/>
        <c:axId val="204017232"/>
        <c:axId val="204017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632.94000000000005</c:v>
                </c:pt>
              </c:numCache>
            </c:numRef>
          </c:val>
          <c:smooth val="0"/>
        </c:ser>
        <c:dLbls>
          <c:showLegendKey val="0"/>
          <c:showVal val="0"/>
          <c:showCatName val="0"/>
          <c:showSerName val="0"/>
          <c:showPercent val="0"/>
          <c:showBubbleSize val="0"/>
        </c:dLbls>
        <c:marker val="1"/>
        <c:smooth val="0"/>
        <c:axId val="204017232"/>
        <c:axId val="204017624"/>
      </c:lineChart>
      <c:dateAx>
        <c:axId val="204017232"/>
        <c:scaling>
          <c:orientation val="minMax"/>
        </c:scaling>
        <c:delete val="1"/>
        <c:axPos val="b"/>
        <c:numFmt formatCode="ge" sourceLinked="1"/>
        <c:majorTickMark val="none"/>
        <c:minorTickMark val="none"/>
        <c:tickLblPos val="none"/>
        <c:crossAx val="204017624"/>
        <c:crosses val="autoZero"/>
        <c:auto val="1"/>
        <c:lblOffset val="100"/>
        <c:baseTimeUnit val="years"/>
      </c:dateAx>
      <c:valAx>
        <c:axId val="204017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017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70.95</c:v>
                </c:pt>
                <c:pt idx="1">
                  <c:v>75.319999999999993</c:v>
                </c:pt>
                <c:pt idx="2">
                  <c:v>73.38</c:v>
                </c:pt>
                <c:pt idx="3">
                  <c:v>70.78</c:v>
                </c:pt>
                <c:pt idx="4">
                  <c:v>67.900000000000006</c:v>
                </c:pt>
              </c:numCache>
            </c:numRef>
          </c:val>
        </c:ser>
        <c:dLbls>
          <c:showLegendKey val="0"/>
          <c:showVal val="0"/>
          <c:showCatName val="0"/>
          <c:showSerName val="0"/>
          <c:showPercent val="0"/>
          <c:showBubbleSize val="0"/>
        </c:dLbls>
        <c:gapWidth val="150"/>
        <c:axId val="204018800"/>
        <c:axId val="204208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62.3</c:v>
                </c:pt>
              </c:numCache>
            </c:numRef>
          </c:val>
          <c:smooth val="0"/>
        </c:ser>
        <c:dLbls>
          <c:showLegendKey val="0"/>
          <c:showVal val="0"/>
          <c:showCatName val="0"/>
          <c:showSerName val="0"/>
          <c:showPercent val="0"/>
          <c:showBubbleSize val="0"/>
        </c:dLbls>
        <c:marker val="1"/>
        <c:smooth val="0"/>
        <c:axId val="204018800"/>
        <c:axId val="204208120"/>
      </c:lineChart>
      <c:dateAx>
        <c:axId val="204018800"/>
        <c:scaling>
          <c:orientation val="minMax"/>
        </c:scaling>
        <c:delete val="1"/>
        <c:axPos val="b"/>
        <c:numFmt formatCode="ge" sourceLinked="1"/>
        <c:majorTickMark val="none"/>
        <c:minorTickMark val="none"/>
        <c:tickLblPos val="none"/>
        <c:crossAx val="204208120"/>
        <c:crosses val="autoZero"/>
        <c:auto val="1"/>
        <c:lblOffset val="100"/>
        <c:baseTimeUnit val="years"/>
      </c:dateAx>
      <c:valAx>
        <c:axId val="204208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018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140.91999999999999</c:v>
                </c:pt>
                <c:pt idx="1">
                  <c:v>133.04</c:v>
                </c:pt>
                <c:pt idx="2">
                  <c:v>140.72</c:v>
                </c:pt>
                <c:pt idx="3">
                  <c:v>146.66999999999999</c:v>
                </c:pt>
                <c:pt idx="4">
                  <c:v>145.37</c:v>
                </c:pt>
              </c:numCache>
            </c:numRef>
          </c:val>
        </c:ser>
        <c:dLbls>
          <c:showLegendKey val="0"/>
          <c:showVal val="0"/>
          <c:showCatName val="0"/>
          <c:showSerName val="0"/>
          <c:showPercent val="0"/>
          <c:showBubbleSize val="0"/>
        </c:dLbls>
        <c:gapWidth val="150"/>
        <c:axId val="204209296"/>
        <c:axId val="204209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235.07</c:v>
                </c:pt>
              </c:numCache>
            </c:numRef>
          </c:val>
          <c:smooth val="0"/>
        </c:ser>
        <c:dLbls>
          <c:showLegendKey val="0"/>
          <c:showVal val="0"/>
          <c:showCatName val="0"/>
          <c:showSerName val="0"/>
          <c:showPercent val="0"/>
          <c:showBubbleSize val="0"/>
        </c:dLbls>
        <c:marker val="1"/>
        <c:smooth val="0"/>
        <c:axId val="204209296"/>
        <c:axId val="204209688"/>
      </c:lineChart>
      <c:dateAx>
        <c:axId val="204209296"/>
        <c:scaling>
          <c:orientation val="minMax"/>
        </c:scaling>
        <c:delete val="1"/>
        <c:axPos val="b"/>
        <c:numFmt formatCode="ge" sourceLinked="1"/>
        <c:majorTickMark val="none"/>
        <c:minorTickMark val="none"/>
        <c:tickLblPos val="none"/>
        <c:crossAx val="204209688"/>
        <c:crosses val="autoZero"/>
        <c:auto val="1"/>
        <c:lblOffset val="100"/>
        <c:baseTimeUnit val="years"/>
      </c:dateAx>
      <c:valAx>
        <c:axId val="204209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209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Q10"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上山市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F1</v>
      </c>
      <c r="X8" s="46"/>
      <c r="Y8" s="46"/>
      <c r="Z8" s="46"/>
      <c r="AA8" s="46"/>
      <c r="AB8" s="46"/>
      <c r="AC8" s="46"/>
      <c r="AD8" s="3"/>
      <c r="AE8" s="3"/>
      <c r="AF8" s="3"/>
      <c r="AG8" s="3"/>
      <c r="AH8" s="3"/>
      <c r="AI8" s="3"/>
      <c r="AJ8" s="3"/>
      <c r="AK8" s="3"/>
      <c r="AL8" s="47">
        <f>データ!R6</f>
        <v>32290</v>
      </c>
      <c r="AM8" s="47"/>
      <c r="AN8" s="47"/>
      <c r="AO8" s="47"/>
      <c r="AP8" s="47"/>
      <c r="AQ8" s="47"/>
      <c r="AR8" s="47"/>
      <c r="AS8" s="47"/>
      <c r="AT8" s="43">
        <f>データ!S6</f>
        <v>240.93</v>
      </c>
      <c r="AU8" s="43"/>
      <c r="AV8" s="43"/>
      <c r="AW8" s="43"/>
      <c r="AX8" s="43"/>
      <c r="AY8" s="43"/>
      <c r="AZ8" s="43"/>
      <c r="BA8" s="43"/>
      <c r="BB8" s="43">
        <f>データ!T6</f>
        <v>134.02000000000001</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10.31</v>
      </c>
      <c r="Q10" s="43"/>
      <c r="R10" s="43"/>
      <c r="S10" s="43"/>
      <c r="T10" s="43"/>
      <c r="U10" s="43"/>
      <c r="V10" s="43"/>
      <c r="W10" s="43">
        <f>データ!P6</f>
        <v>100</v>
      </c>
      <c r="X10" s="43"/>
      <c r="Y10" s="43"/>
      <c r="Z10" s="43"/>
      <c r="AA10" s="43"/>
      <c r="AB10" s="43"/>
      <c r="AC10" s="43"/>
      <c r="AD10" s="47">
        <f>データ!Q6</f>
        <v>2520</v>
      </c>
      <c r="AE10" s="47"/>
      <c r="AF10" s="47"/>
      <c r="AG10" s="47"/>
      <c r="AH10" s="47"/>
      <c r="AI10" s="47"/>
      <c r="AJ10" s="47"/>
      <c r="AK10" s="2"/>
      <c r="AL10" s="47">
        <f>データ!U6</f>
        <v>3312</v>
      </c>
      <c r="AM10" s="47"/>
      <c r="AN10" s="47"/>
      <c r="AO10" s="47"/>
      <c r="AP10" s="47"/>
      <c r="AQ10" s="47"/>
      <c r="AR10" s="47"/>
      <c r="AS10" s="47"/>
      <c r="AT10" s="43">
        <f>データ!V6</f>
        <v>2.36</v>
      </c>
      <c r="AU10" s="43"/>
      <c r="AV10" s="43"/>
      <c r="AW10" s="43"/>
      <c r="AX10" s="43"/>
      <c r="AY10" s="43"/>
      <c r="AZ10" s="43"/>
      <c r="BA10" s="43"/>
      <c r="BB10" s="43">
        <f>データ!W6</f>
        <v>1403.39</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EB1" workbookViewId="0">
      <selection activeCell="ED12" sqref="ED12"/>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62073</v>
      </c>
      <c r="D6" s="31">
        <f t="shared" si="3"/>
        <v>47</v>
      </c>
      <c r="E6" s="31">
        <f t="shared" si="3"/>
        <v>17</v>
      </c>
      <c r="F6" s="31">
        <f t="shared" si="3"/>
        <v>5</v>
      </c>
      <c r="G6" s="31">
        <f t="shared" si="3"/>
        <v>0</v>
      </c>
      <c r="H6" s="31" t="str">
        <f t="shared" si="3"/>
        <v>山形県　上山市</v>
      </c>
      <c r="I6" s="31" t="str">
        <f t="shared" si="3"/>
        <v>法非適用</v>
      </c>
      <c r="J6" s="31" t="str">
        <f t="shared" si="3"/>
        <v>下水道事業</v>
      </c>
      <c r="K6" s="31" t="str">
        <f t="shared" si="3"/>
        <v>農業集落排水</v>
      </c>
      <c r="L6" s="31" t="str">
        <f t="shared" si="3"/>
        <v>F1</v>
      </c>
      <c r="M6" s="32" t="str">
        <f t="shared" si="3"/>
        <v>-</v>
      </c>
      <c r="N6" s="32" t="str">
        <f t="shared" si="3"/>
        <v>該当数値なし</v>
      </c>
      <c r="O6" s="32">
        <f t="shared" si="3"/>
        <v>10.31</v>
      </c>
      <c r="P6" s="32">
        <f t="shared" si="3"/>
        <v>100</v>
      </c>
      <c r="Q6" s="32">
        <f t="shared" si="3"/>
        <v>2520</v>
      </c>
      <c r="R6" s="32">
        <f t="shared" si="3"/>
        <v>32290</v>
      </c>
      <c r="S6" s="32">
        <f t="shared" si="3"/>
        <v>240.93</v>
      </c>
      <c r="T6" s="32">
        <f t="shared" si="3"/>
        <v>134.02000000000001</v>
      </c>
      <c r="U6" s="32">
        <f t="shared" si="3"/>
        <v>3312</v>
      </c>
      <c r="V6" s="32">
        <f t="shared" si="3"/>
        <v>2.36</v>
      </c>
      <c r="W6" s="32">
        <f t="shared" si="3"/>
        <v>1403.39</v>
      </c>
      <c r="X6" s="33">
        <f>IF(X7="",NA(),X7)</f>
        <v>78.680000000000007</v>
      </c>
      <c r="Y6" s="33">
        <f t="shared" ref="Y6:AG6" si="4">IF(Y7="",NA(),Y7)</f>
        <v>73.319999999999993</v>
      </c>
      <c r="Z6" s="33">
        <f t="shared" si="4"/>
        <v>67.62</v>
      </c>
      <c r="AA6" s="33">
        <f t="shared" si="4"/>
        <v>73.02</v>
      </c>
      <c r="AB6" s="33">
        <f t="shared" si="4"/>
        <v>68.319999999999993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1409.65</v>
      </c>
      <c r="BF6" s="33">
        <f t="shared" ref="BF6:BN6" si="7">IF(BF7="",NA(),BF7)</f>
        <v>1122.0999999999999</v>
      </c>
      <c r="BG6" s="33">
        <f t="shared" si="7"/>
        <v>1028.1099999999999</v>
      </c>
      <c r="BH6" s="33">
        <f t="shared" si="7"/>
        <v>1017.94</v>
      </c>
      <c r="BI6" s="33">
        <f t="shared" si="7"/>
        <v>1152.97</v>
      </c>
      <c r="BJ6" s="33">
        <f t="shared" si="7"/>
        <v>1267.26</v>
      </c>
      <c r="BK6" s="33">
        <f t="shared" si="7"/>
        <v>1239.2</v>
      </c>
      <c r="BL6" s="33">
        <f t="shared" si="7"/>
        <v>1197.82</v>
      </c>
      <c r="BM6" s="33">
        <f t="shared" si="7"/>
        <v>1126.77</v>
      </c>
      <c r="BN6" s="33">
        <f t="shared" si="7"/>
        <v>632.94000000000005</v>
      </c>
      <c r="BO6" s="32" t="str">
        <f>IF(BO7="","",IF(BO7="-","【-】","【"&amp;SUBSTITUTE(TEXT(BO7,"#,##0.00"),"-","△")&amp;"】"))</f>
        <v>【992.47】</v>
      </c>
      <c r="BP6" s="33">
        <f>IF(BP7="",NA(),BP7)</f>
        <v>70.95</v>
      </c>
      <c r="BQ6" s="33">
        <f t="shared" ref="BQ6:BY6" si="8">IF(BQ7="",NA(),BQ7)</f>
        <v>75.319999999999993</v>
      </c>
      <c r="BR6" s="33">
        <f t="shared" si="8"/>
        <v>73.38</v>
      </c>
      <c r="BS6" s="33">
        <f t="shared" si="8"/>
        <v>70.78</v>
      </c>
      <c r="BT6" s="33">
        <f t="shared" si="8"/>
        <v>67.900000000000006</v>
      </c>
      <c r="BU6" s="33">
        <f t="shared" si="8"/>
        <v>53.42</v>
      </c>
      <c r="BV6" s="33">
        <f t="shared" si="8"/>
        <v>51.56</v>
      </c>
      <c r="BW6" s="33">
        <f t="shared" si="8"/>
        <v>51.03</v>
      </c>
      <c r="BX6" s="33">
        <f t="shared" si="8"/>
        <v>50.9</v>
      </c>
      <c r="BY6" s="33">
        <f t="shared" si="8"/>
        <v>62.3</v>
      </c>
      <c r="BZ6" s="32" t="str">
        <f>IF(BZ7="","",IF(BZ7="-","【-】","【"&amp;SUBSTITUTE(TEXT(BZ7,"#,##0.00"),"-","△")&amp;"】"))</f>
        <v>【51.49】</v>
      </c>
      <c r="CA6" s="33">
        <f>IF(CA7="",NA(),CA7)</f>
        <v>140.91999999999999</v>
      </c>
      <c r="CB6" s="33">
        <f t="shared" ref="CB6:CJ6" si="9">IF(CB7="",NA(),CB7)</f>
        <v>133.04</v>
      </c>
      <c r="CC6" s="33">
        <f t="shared" si="9"/>
        <v>140.72</v>
      </c>
      <c r="CD6" s="33">
        <f t="shared" si="9"/>
        <v>146.66999999999999</v>
      </c>
      <c r="CE6" s="33">
        <f t="shared" si="9"/>
        <v>145.37</v>
      </c>
      <c r="CF6" s="33">
        <f t="shared" si="9"/>
        <v>269.12</v>
      </c>
      <c r="CG6" s="33">
        <f t="shared" si="9"/>
        <v>283.26</v>
      </c>
      <c r="CH6" s="33">
        <f t="shared" si="9"/>
        <v>289.60000000000002</v>
      </c>
      <c r="CI6" s="33">
        <f t="shared" si="9"/>
        <v>293.27</v>
      </c>
      <c r="CJ6" s="33">
        <f t="shared" si="9"/>
        <v>235.07</v>
      </c>
      <c r="CK6" s="32" t="str">
        <f>IF(CK7="","",IF(CK7="-","【-】","【"&amp;SUBSTITUTE(TEXT(CK7,"#,##0.00"),"-","△")&amp;"】"))</f>
        <v>【295.10】</v>
      </c>
      <c r="CL6" s="33">
        <f>IF(CL7="",NA(),CL7)</f>
        <v>59.76</v>
      </c>
      <c r="CM6" s="33">
        <f t="shared" ref="CM6:CU6" si="10">IF(CM7="",NA(),CM7)</f>
        <v>59.41</v>
      </c>
      <c r="CN6" s="33">
        <f t="shared" si="10"/>
        <v>57.09</v>
      </c>
      <c r="CO6" s="33">
        <f t="shared" si="10"/>
        <v>56.6</v>
      </c>
      <c r="CP6" s="33">
        <f t="shared" si="10"/>
        <v>60.11</v>
      </c>
      <c r="CQ6" s="33">
        <f t="shared" si="10"/>
        <v>54.23</v>
      </c>
      <c r="CR6" s="33">
        <f t="shared" si="10"/>
        <v>55.2</v>
      </c>
      <c r="CS6" s="33">
        <f t="shared" si="10"/>
        <v>54.74</v>
      </c>
      <c r="CT6" s="33">
        <f t="shared" si="10"/>
        <v>53.78</v>
      </c>
      <c r="CU6" s="33">
        <f t="shared" si="10"/>
        <v>58.47</v>
      </c>
      <c r="CV6" s="32" t="str">
        <f>IF(CV7="","",IF(CV7="-","【-】","【"&amp;SUBSTITUTE(TEXT(CV7,"#,##0.00"),"-","△")&amp;"】"))</f>
        <v>【53.32】</v>
      </c>
      <c r="CW6" s="33">
        <f>IF(CW7="",NA(),CW7)</f>
        <v>94.72</v>
      </c>
      <c r="CX6" s="33">
        <f t="shared" ref="CX6:DF6" si="11">IF(CX7="",NA(),CX7)</f>
        <v>95</v>
      </c>
      <c r="CY6" s="33">
        <f t="shared" si="11"/>
        <v>95</v>
      </c>
      <c r="CZ6" s="33">
        <f t="shared" si="11"/>
        <v>96.26</v>
      </c>
      <c r="DA6" s="33">
        <f t="shared" si="11"/>
        <v>96.2</v>
      </c>
      <c r="DB6" s="33">
        <f t="shared" si="11"/>
        <v>83.61</v>
      </c>
      <c r="DC6" s="33">
        <f t="shared" si="11"/>
        <v>83.73</v>
      </c>
      <c r="DD6" s="33">
        <f t="shared" si="11"/>
        <v>83.88</v>
      </c>
      <c r="DE6" s="33">
        <f t="shared" si="11"/>
        <v>84.06</v>
      </c>
      <c r="DF6" s="33">
        <f t="shared" si="11"/>
        <v>88.58</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 t="shared" ref="ED6:EM6" si="14">IF(ED7="",NA(),ED7)</f>
        <v>0</v>
      </c>
      <c r="EE6" s="32">
        <f t="shared" si="14"/>
        <v>0</v>
      </c>
      <c r="EF6" s="32">
        <f t="shared" si="14"/>
        <v>0</v>
      </c>
      <c r="EG6" s="32">
        <f t="shared" si="14"/>
        <v>0</v>
      </c>
      <c r="EH6" s="33">
        <f t="shared" si="14"/>
        <v>0.06</v>
      </c>
      <c r="EI6" s="33">
        <f t="shared" si="14"/>
        <v>0.02</v>
      </c>
      <c r="EJ6" s="33">
        <f t="shared" si="14"/>
        <v>0.03</v>
      </c>
      <c r="EK6" s="33">
        <f t="shared" si="14"/>
        <v>0.04</v>
      </c>
      <c r="EL6" s="33">
        <f t="shared" si="14"/>
        <v>0.03</v>
      </c>
      <c r="EM6" s="33">
        <f t="shared" si="14"/>
        <v>0.03</v>
      </c>
      <c r="EN6" s="32" t="str">
        <f>IF(EN7="","",IF(EN7="-","【-】","【"&amp;SUBSTITUTE(TEXT(EN7,"#,##0.00"),"-","△")&amp;"】"))</f>
        <v>【0.03】</v>
      </c>
    </row>
    <row r="7" spans="1:144" s="34" customFormat="1">
      <c r="A7" s="26"/>
      <c r="B7" s="35">
        <v>2014</v>
      </c>
      <c r="C7" s="35">
        <v>62073</v>
      </c>
      <c r="D7" s="35">
        <v>47</v>
      </c>
      <c r="E7" s="35">
        <v>17</v>
      </c>
      <c r="F7" s="35">
        <v>5</v>
      </c>
      <c r="G7" s="35">
        <v>0</v>
      </c>
      <c r="H7" s="35" t="s">
        <v>96</v>
      </c>
      <c r="I7" s="35" t="s">
        <v>97</v>
      </c>
      <c r="J7" s="35" t="s">
        <v>98</v>
      </c>
      <c r="K7" s="35" t="s">
        <v>99</v>
      </c>
      <c r="L7" s="35" t="s">
        <v>100</v>
      </c>
      <c r="M7" s="36" t="s">
        <v>101</v>
      </c>
      <c r="N7" s="36" t="s">
        <v>102</v>
      </c>
      <c r="O7" s="36">
        <v>10.31</v>
      </c>
      <c r="P7" s="36">
        <v>100</v>
      </c>
      <c r="Q7" s="36">
        <v>2520</v>
      </c>
      <c r="R7" s="36">
        <v>32290</v>
      </c>
      <c r="S7" s="36">
        <v>240.93</v>
      </c>
      <c r="T7" s="36">
        <v>134.02000000000001</v>
      </c>
      <c r="U7" s="36">
        <v>3312</v>
      </c>
      <c r="V7" s="36">
        <v>2.36</v>
      </c>
      <c r="W7" s="36">
        <v>1403.39</v>
      </c>
      <c r="X7" s="36">
        <v>78.680000000000007</v>
      </c>
      <c r="Y7" s="36">
        <v>73.319999999999993</v>
      </c>
      <c r="Z7" s="36">
        <v>67.62</v>
      </c>
      <c r="AA7" s="36">
        <v>73.02</v>
      </c>
      <c r="AB7" s="36">
        <v>68.319999999999993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1409.65</v>
      </c>
      <c r="BF7" s="36">
        <v>1122.0999999999999</v>
      </c>
      <c r="BG7" s="36">
        <v>1028.1099999999999</v>
      </c>
      <c r="BH7" s="36">
        <v>1017.94</v>
      </c>
      <c r="BI7" s="36">
        <v>1152.97</v>
      </c>
      <c r="BJ7" s="36">
        <v>1267.26</v>
      </c>
      <c r="BK7" s="36">
        <v>1239.2</v>
      </c>
      <c r="BL7" s="36">
        <v>1197.82</v>
      </c>
      <c r="BM7" s="36">
        <v>1126.77</v>
      </c>
      <c r="BN7" s="36">
        <v>632.94000000000005</v>
      </c>
      <c r="BO7" s="36">
        <v>992.47</v>
      </c>
      <c r="BP7" s="36">
        <v>70.95</v>
      </c>
      <c r="BQ7" s="36">
        <v>75.319999999999993</v>
      </c>
      <c r="BR7" s="36">
        <v>73.38</v>
      </c>
      <c r="BS7" s="36">
        <v>70.78</v>
      </c>
      <c r="BT7" s="36">
        <v>67.900000000000006</v>
      </c>
      <c r="BU7" s="36">
        <v>53.42</v>
      </c>
      <c r="BV7" s="36">
        <v>51.56</v>
      </c>
      <c r="BW7" s="36">
        <v>51.03</v>
      </c>
      <c r="BX7" s="36">
        <v>50.9</v>
      </c>
      <c r="BY7" s="36">
        <v>62.3</v>
      </c>
      <c r="BZ7" s="36">
        <v>51.49</v>
      </c>
      <c r="CA7" s="36">
        <v>140.91999999999999</v>
      </c>
      <c r="CB7" s="36">
        <v>133.04</v>
      </c>
      <c r="CC7" s="36">
        <v>140.72</v>
      </c>
      <c r="CD7" s="36">
        <v>146.66999999999999</v>
      </c>
      <c r="CE7" s="36">
        <v>145.37</v>
      </c>
      <c r="CF7" s="36">
        <v>269.12</v>
      </c>
      <c r="CG7" s="36">
        <v>283.26</v>
      </c>
      <c r="CH7" s="36">
        <v>289.60000000000002</v>
      </c>
      <c r="CI7" s="36">
        <v>293.27</v>
      </c>
      <c r="CJ7" s="36">
        <v>235.07</v>
      </c>
      <c r="CK7" s="36">
        <v>295.10000000000002</v>
      </c>
      <c r="CL7" s="36">
        <v>59.76</v>
      </c>
      <c r="CM7" s="36">
        <v>59.41</v>
      </c>
      <c r="CN7" s="36">
        <v>57.09</v>
      </c>
      <c r="CO7" s="36">
        <v>56.6</v>
      </c>
      <c r="CP7" s="36">
        <v>60.11</v>
      </c>
      <c r="CQ7" s="36">
        <v>54.23</v>
      </c>
      <c r="CR7" s="36">
        <v>55.2</v>
      </c>
      <c r="CS7" s="36">
        <v>54.74</v>
      </c>
      <c r="CT7" s="36">
        <v>53.78</v>
      </c>
      <c r="CU7" s="36">
        <v>58.47</v>
      </c>
      <c r="CV7" s="36">
        <v>53.32</v>
      </c>
      <c r="CW7" s="36">
        <v>94.72</v>
      </c>
      <c r="CX7" s="36">
        <v>95</v>
      </c>
      <c r="CY7" s="36">
        <v>95</v>
      </c>
      <c r="CZ7" s="36">
        <v>96.26</v>
      </c>
      <c r="DA7" s="36">
        <v>96.2</v>
      </c>
      <c r="DB7" s="36">
        <v>83.61</v>
      </c>
      <c r="DC7" s="36">
        <v>83.73</v>
      </c>
      <c r="DD7" s="36">
        <v>83.88</v>
      </c>
      <c r="DE7" s="36">
        <v>84.06</v>
      </c>
      <c r="DF7" s="36">
        <v>88.58</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0.06</v>
      </c>
      <c r="EI7" s="36">
        <v>0.02</v>
      </c>
      <c r="EJ7" s="36">
        <v>0.03</v>
      </c>
      <c r="EK7" s="36">
        <v>0.04</v>
      </c>
      <c r="EL7" s="36">
        <v>0.03</v>
      </c>
      <c r="EM7" s="36">
        <v>0.03</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智夏</cp:lastModifiedBy>
  <cp:lastPrinted>2016-02-12T03:02:23Z</cp:lastPrinted>
  <dcterms:created xsi:type="dcterms:W3CDTF">2016-02-03T09:09:40Z</dcterms:created>
  <dcterms:modified xsi:type="dcterms:W3CDTF">2016-02-15T02:24:53Z</dcterms:modified>
  <cp:category/>
</cp:coreProperties>
</file>