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<sst xmlns="http://schemas.openxmlformats.org/spreadsheetml/2006/main" count="221" uniqueCount="111">
  <si>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</si>
  <si>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</si>
  <si>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</si>
  <si>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</si>
  <si>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</si>
  <si>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</si>
  <si>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</si>
  <si>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</si>
  <si>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</si>
  <si>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</si>
  <si>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</si>
  <si>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</si>
  <si>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</si>
  <si>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</si>
  <si>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</si>
  <si>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</si>
  <si>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</si>
  <si>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</si>
  <si>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</si>
  <si>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</si>
  <si>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</si>
  <si>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</si>
  <si>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</si>
  <si>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</si>
  <si>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</si>
  <si>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</si>
  <si>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</si>
  <si>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</si>
  <si>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</si>
  <si>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</si>
  <si>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</si>
  <si>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</si>
  <si>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</si>
  <si>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</si>
  <si>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</si>
  <si>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</si>
  <si>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</si>
  <si>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</si>
  <si>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</si>
  <si>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</si>
  <si>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</si>
  <si>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</si>
  <si>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</si>
  <si>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</si>
  <si>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</si>
  <si>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</si>
  <si>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</si>
  <si>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</si>
  <si>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</si>
  <si>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</si>
  <si>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</si>
  <si>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</si>
  <si>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</si>
  <si>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</si>
  <si>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</si>
  <si>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</si>
  <si>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</si>
  <si>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</si>
  <si>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</si>
  <si>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</si>
  <si>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</si>
  <si>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</si>
  <si>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</si>
  <si>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</si>
  <si>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</si>
  <si>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</si>
  <si>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</si>
  <si>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</si>
  <si>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</si>
  <si>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</si>
  <si>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</si>
  <si>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</si>
  <si>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</si>
  <si>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</si>
  <si>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</si>
  <si>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</si>
  <si>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</si>
  <si>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</si>
  <si>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</si>
  <si>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</si>
  <si>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</si>
  <si>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</si>
  <si>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</si>
  <si>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</si>
  <si>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</si>
  <si>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</si>
  <si>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</si>
  <si>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</si>
  <si>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</si>
  <si>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</si>
  <si>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</si>
  <si>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</si>
  <si>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</si>
  <si>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</si>
  <si>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</si>
  <si>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</si>
  <si>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高畠町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</si>
  <si>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</si>
  <si>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</si>
  <si>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</si>
  <si>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</si>
  <si>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</si>
  <si>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</si>
  <si>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</si>
  <si>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</si>
  <si>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</si>
  <si>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</si>
  <si>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</si>
  <si>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事業開始から20年以上経過し、整備がほぼ完了していることから、経営状況も安定してきている。ただ、今後は施設の老朽化が問題となり、特に美水場は改築更新時期が迫ってきている。今後は下水道への接続も視野に入れた効率的な維持改善等を図る必要がある。</t>
    <rPh sb="1" eb="3">
      <t>ジギョウ</t>
    </rPh>
    <rPh sb="3" eb="5">
      <t>カイシ</t>
    </rPh>
    <rPh sb="9" eb="10">
      <t>ネン</t>
    </rPh>
    <rPh sb="10" eb="12">
      <t>イジョウ</t>
    </rPh>
    <rPh sb="12" eb="14">
      <t>ケイカ</t>
    </rPh>
    <rPh sb="16" eb="18">
      <t>セイビ</t>
    </rPh>
    <rPh sb="21" eb="23">
      <t>カンリョウ</t>
    </rPh>
    <rPh sb="32" eb="34">
      <t>ケイエイ</t>
    </rPh>
    <rPh sb="34" eb="36">
      <t>ジョウキョウ</t>
    </rPh>
    <rPh sb="37" eb="39">
      <t>アンテイ</t>
    </rPh>
    <rPh sb="49" eb="51">
      <t>コンゴ</t>
    </rPh>
    <rPh sb="52" eb="54">
      <t>シセツ</t>
    </rPh>
    <rPh sb="55" eb="58">
      <t>ロウキュウカ</t>
    </rPh>
    <rPh sb="59" eb="61">
      <t>モンダイ</t>
    </rPh>
    <rPh sb="65" eb="66">
      <t>トク</t>
    </rPh>
    <rPh sb="67" eb="68">
      <t>ビ</t>
    </rPh>
    <rPh sb="68" eb="69">
      <t>スイ</t>
    </rPh>
    <rPh sb="69" eb="70">
      <t>ジョウ</t>
    </rPh>
    <rPh sb="71" eb="73">
      <t>カイチク</t>
    </rPh>
    <rPh sb="73" eb="75">
      <t>コウシン</t>
    </rPh>
    <rPh sb="75" eb="77">
      <t>ジキ</t>
    </rPh>
    <rPh sb="78" eb="79">
      <t>セマ</t>
    </rPh>
    <rPh sb="86" eb="88">
      <t>コンゴ</t>
    </rPh>
    <rPh sb="89" eb="92">
      <t>ゲスイドウ</t>
    </rPh>
    <rPh sb="94" eb="96">
      <t>セツゾク</t>
    </rPh>
    <rPh sb="97" eb="99">
      <t>シヤ</t>
    </rPh>
    <rPh sb="100" eb="101">
      <t>イ</t>
    </rPh>
    <rPh sb="103" eb="106">
      <t>コウリツテキ</t>
    </rPh>
    <rPh sb="107" eb="109">
      <t>イジ</t>
    </rPh>
    <rPh sb="109" eb="111">
      <t>カイゼン</t>
    </rPh>
    <rPh sb="111" eb="112">
      <t>トウ</t>
    </rPh>
    <rPh sb="113" eb="114">
      <t>ハカ</t>
    </rPh>
    <rPh sb="115" eb="117">
      <t>ヒツヨウ</t>
    </rPh>
    <phoneticPr fontId="4"/>
  </si>
  <si>
    <t>　施設利用率や水洗化率は全国平均値を上回っているのに対し、経費回収率は逆に下回っており、汚水処理原価も高額になっている。処理区域内の人口減少による使用料収入額の微減と修繕工事の増等による維持管理費の増加が主な要因だが、平成16年度以降企業債の借入を行っておらず、企業債残高が減少しているため、改善傾向にある。</t>
    <rPh sb="1" eb="3">
      <t>シセツ</t>
    </rPh>
    <rPh sb="3" eb="6">
      <t>リヨウリツ</t>
    </rPh>
    <rPh sb="7" eb="10">
      <t>スイセンカ</t>
    </rPh>
    <rPh sb="10" eb="11">
      <t>リツ</t>
    </rPh>
    <rPh sb="12" eb="14">
      <t>ゼンコク</t>
    </rPh>
    <rPh sb="14" eb="17">
      <t>ヘイキンチ</t>
    </rPh>
    <rPh sb="18" eb="20">
      <t>ウワマワ</t>
    </rPh>
    <rPh sb="26" eb="27">
      <t>タイ</t>
    </rPh>
    <rPh sb="29" eb="31">
      <t>ケイヒ</t>
    </rPh>
    <rPh sb="31" eb="33">
      <t>カイシュウ</t>
    </rPh>
    <rPh sb="33" eb="34">
      <t>リツ</t>
    </rPh>
    <rPh sb="35" eb="36">
      <t>ギャク</t>
    </rPh>
    <rPh sb="37" eb="39">
      <t>シタマワ</t>
    </rPh>
    <rPh sb="44" eb="46">
      <t>オスイ</t>
    </rPh>
    <rPh sb="46" eb="48">
      <t>ショリ</t>
    </rPh>
    <rPh sb="48" eb="50">
      <t>ゲンカ</t>
    </rPh>
    <rPh sb="51" eb="53">
      <t>コウガク</t>
    </rPh>
    <rPh sb="83" eb="85">
      <t>シュウゼン</t>
    </rPh>
    <rPh sb="85" eb="87">
      <t>コウジ</t>
    </rPh>
    <rPh sb="89" eb="90">
      <t>トウ</t>
    </rPh>
    <rPh sb="93" eb="95">
      <t>イジ</t>
    </rPh>
    <rPh sb="95" eb="98">
      <t>カンリヒ</t>
    </rPh>
    <rPh sb="99" eb="101">
      <t>ゾウカ</t>
    </rPh>
    <rPh sb="102" eb="103">
      <t>オモ</t>
    </rPh>
    <rPh sb="104" eb="106">
      <t>ヨウイン</t>
    </rPh>
    <rPh sb="109" eb="111">
      <t>ヘイセイ</t>
    </rPh>
    <rPh sb="113" eb="117">
      <t>ネンドイコウ</t>
    </rPh>
    <rPh sb="117" eb="119">
      <t>キギョウ</t>
    </rPh>
    <rPh sb="119" eb="120">
      <t>サイ</t>
    </rPh>
    <rPh sb="121" eb="123">
      <t>カリイレ</t>
    </rPh>
    <rPh sb="124" eb="125">
      <t>オコナ</t>
    </rPh>
    <rPh sb="131" eb="133">
      <t>キギョウ</t>
    </rPh>
    <rPh sb="133" eb="134">
      <t>サイ</t>
    </rPh>
    <rPh sb="134" eb="136">
      <t>ザンダカ</t>
    </rPh>
    <rPh sb="137" eb="139">
      <t>ゲンショウ</t>
    </rPh>
    <rPh sb="146" eb="148">
      <t>カイゼン</t>
    </rPh>
    <rPh sb="148" eb="150">
      <t>ケイコウ</t>
    </rPh>
    <phoneticPr fontId="4"/>
  </si>
  <si>
    <t>　中和田地区の建設事業開始が平成4年、竹森時沢地区の建設事業開始が平成7年と、いずれも古いものでは建設から20年以上が経過している。特に排水処理施設（耐用年数35年）は事業の初期段階で建設しているので、将来的に大規模な改築更新等が必要となってくる。</t>
    <rPh sb="1" eb="2">
      <t>ナカ</t>
    </rPh>
    <rPh sb="2" eb="4">
      <t>ワダ</t>
    </rPh>
    <rPh sb="4" eb="6">
      <t>チク</t>
    </rPh>
    <rPh sb="7" eb="9">
      <t>ケンセツ</t>
    </rPh>
    <rPh sb="9" eb="11">
      <t>ジギョウ</t>
    </rPh>
    <rPh sb="11" eb="13">
      <t>カイシ</t>
    </rPh>
    <rPh sb="14" eb="16">
      <t>ヘイセイ</t>
    </rPh>
    <rPh sb="17" eb="18">
      <t>ネン</t>
    </rPh>
    <rPh sb="19" eb="21">
      <t>タケモリ</t>
    </rPh>
    <rPh sb="21" eb="23">
      <t>トキザワ</t>
    </rPh>
    <rPh sb="23" eb="25">
      <t>チク</t>
    </rPh>
    <rPh sb="26" eb="28">
      <t>ケンセツ</t>
    </rPh>
    <rPh sb="28" eb="30">
      <t>ジギョウ</t>
    </rPh>
    <rPh sb="30" eb="32">
      <t>カイシ</t>
    </rPh>
    <rPh sb="33" eb="35">
      <t>ヘイセイ</t>
    </rPh>
    <rPh sb="36" eb="37">
      <t>ネン</t>
    </rPh>
    <rPh sb="43" eb="44">
      <t>フル</t>
    </rPh>
    <rPh sb="49" eb="51">
      <t>ケンセツ</t>
    </rPh>
    <rPh sb="55" eb="58">
      <t>ネンイジョウ</t>
    </rPh>
    <rPh sb="59" eb="61">
      <t>ケイカ</t>
    </rPh>
    <rPh sb="66" eb="67">
      <t>トク</t>
    </rPh>
    <rPh sb="84" eb="86">
      <t>ジギョウ</t>
    </rPh>
    <rPh sb="87" eb="89">
      <t>ショキ</t>
    </rPh>
    <rPh sb="89" eb="91">
      <t>ダンカイ</t>
    </rPh>
    <rPh sb="92" eb="94">
      <t>ケンセツ</t>
    </rPh>
    <rPh sb="101" eb="104">
      <t>ショウライテキ</t>
    </rPh>
    <rPh sb="105" eb="108">
      <t>ダイキボ</t>
    </rPh>
    <rPh sb="109" eb="111">
      <t>カイチク</t>
    </rPh>
    <rPh sb="111" eb="113">
      <t>コウシン</t>
    </rPh>
    <rPh sb="113" eb="114">
      <t>トウ</t>
    </rPh>
    <rPh sb="115" eb="11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</si>
</sst>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1492736"/>
        <c:axId val="7149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71492736"/>
        <c:axId val="71494656"/>
      </c:lineChart>
      <c:dateAx>
        <c:axId val="71492736"/>
        <c:scaling>
          <c:orientation val="minMax"/>
        </c:scaling>
        <c:delete val="1"/>
        <c:axPos val="b"/>
        <c:numFmt formatCode="ge" sourceLinked="1"/>
        <c:majorTickMark val="none"/>
        <c:minorTickMark val="none"/>
        <c:tickLblPos val="none"/>
        <c:crossAx val="71494656"/>
        <c:crosses val="autoZero"/>
        <c:auto val="1"/>
        <c:lblOffset val="100"/>
        <c:baseTimeUnit val="years"/>
      </c:dateAx>
      <c:valAx>
        <c:axId val="7149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49273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60.29</c:v>
                </c:pt>
                <c:pt idx="1">
                  <c:v>55.93</c:v>
                </c:pt>
                <c:pt idx="2">
                  <c:v>57.44</c:v>
                </c:pt>
                <c:pt idx="3">
                  <c:v>62.47</c:v>
                </c:pt>
                <c:pt idx="4">
                  <c:v>58.6</c:v>
                </c:pt>
              </c:numCache>
            </c:numRef>
          </c:val>
        </c:ser>
        <c:dLbls>
          <c:showLegendKey val="0"/>
          <c:showVal val="0"/>
          <c:showCatName val="0"/>
          <c:showSerName val="0"/>
          <c:showPercent val="0"/>
          <c:showBubbleSize val="0"/>
        </c:dLbls>
        <c:gapWidth val="150"/>
        <c:axId val="74188288"/>
        <c:axId val="7419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74188288"/>
        <c:axId val="74190208"/>
      </c:lineChart>
      <c:dateAx>
        <c:axId val="74188288"/>
        <c:scaling>
          <c:orientation val="minMax"/>
        </c:scaling>
        <c:delete val="1"/>
        <c:axPos val="b"/>
        <c:numFmt formatCode="ge" sourceLinked="1"/>
        <c:majorTickMark val="none"/>
        <c:minorTickMark val="none"/>
        <c:tickLblPos val="none"/>
        <c:crossAx val="74190208"/>
        <c:crosses val="autoZero"/>
        <c:auto val="1"/>
        <c:lblOffset val="100"/>
        <c:baseTimeUnit val="years"/>
      </c:dateAx>
      <c:valAx>
        <c:axId val="7419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8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89.73</c:v>
                </c:pt>
                <c:pt idx="1">
                  <c:v>89.79</c:v>
                </c:pt>
                <c:pt idx="2">
                  <c:v>90.52</c:v>
                </c:pt>
                <c:pt idx="3">
                  <c:v>89.5</c:v>
                </c:pt>
                <c:pt idx="4">
                  <c:v>89.93</c:v>
                </c:pt>
              </c:numCache>
            </c:numRef>
          </c:val>
        </c:ser>
        <c:dLbls>
          <c:showLegendKey val="0"/>
          <c:showVal val="0"/>
          <c:showCatName val="0"/>
          <c:showSerName val="0"/>
          <c:showPercent val="0"/>
          <c:showBubbleSize val="0"/>
        </c:dLbls>
        <c:gapWidth val="150"/>
        <c:axId val="74249344"/>
        <c:axId val="7425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74249344"/>
        <c:axId val="74251264"/>
      </c:lineChart>
      <c:dateAx>
        <c:axId val="74249344"/>
        <c:scaling>
          <c:orientation val="minMax"/>
        </c:scaling>
        <c:delete val="1"/>
        <c:axPos val="b"/>
        <c:numFmt formatCode="ge" sourceLinked="1"/>
        <c:majorTickMark val="none"/>
        <c:minorTickMark val="none"/>
        <c:tickLblPos val="none"/>
        <c:crossAx val="74251264"/>
        <c:crosses val="autoZero"/>
        <c:auto val="1"/>
        <c:lblOffset val="100"/>
        <c:baseTimeUnit val="years"/>
      </c:dateAx>
      <c:valAx>
        <c:axId val="7425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24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50.25</c:v>
                </c:pt>
                <c:pt idx="1">
                  <c:v>53.96</c:v>
                </c:pt>
                <c:pt idx="2">
                  <c:v>44.02</c:v>
                </c:pt>
                <c:pt idx="3">
                  <c:v>62.93</c:v>
                </c:pt>
                <c:pt idx="4">
                  <c:v>63.86</c:v>
                </c:pt>
              </c:numCache>
            </c:numRef>
          </c:val>
        </c:ser>
        <c:dLbls>
          <c:showLegendKey val="0"/>
          <c:showVal val="0"/>
          <c:showCatName val="0"/>
          <c:showSerName val="0"/>
          <c:showPercent val="0"/>
          <c:showBubbleSize val="0"/>
        </c:dLbls>
        <c:gapWidth val="150"/>
        <c:axId val="71529216"/>
        <c:axId val="71531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1529216"/>
        <c:axId val="71531136"/>
      </c:lineChart>
      <c:dateAx>
        <c:axId val="71529216"/>
        <c:scaling>
          <c:orientation val="minMax"/>
        </c:scaling>
        <c:delete val="1"/>
        <c:axPos val="b"/>
        <c:numFmt formatCode="ge" sourceLinked="1"/>
        <c:majorTickMark val="none"/>
        <c:minorTickMark val="none"/>
        <c:tickLblPos val="none"/>
        <c:crossAx val="71531136"/>
        <c:crosses val="autoZero"/>
        <c:auto val="1"/>
        <c:lblOffset val="100"/>
        <c:baseTimeUnit val="years"/>
      </c:dateAx>
      <c:valAx>
        <c:axId val="7153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52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3548160"/>
        <c:axId val="7355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3548160"/>
        <c:axId val="73550080"/>
      </c:lineChart>
      <c:dateAx>
        <c:axId val="73548160"/>
        <c:scaling>
          <c:orientation val="minMax"/>
        </c:scaling>
        <c:delete val="1"/>
        <c:axPos val="b"/>
        <c:numFmt formatCode="ge" sourceLinked="1"/>
        <c:majorTickMark val="none"/>
        <c:minorTickMark val="none"/>
        <c:tickLblPos val="none"/>
        <c:crossAx val="73550080"/>
        <c:crosses val="autoZero"/>
        <c:auto val="1"/>
        <c:lblOffset val="100"/>
        <c:baseTimeUnit val="years"/>
      </c:dateAx>
      <c:valAx>
        <c:axId val="7355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54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3580544"/>
        <c:axId val="7358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3580544"/>
        <c:axId val="73582464"/>
      </c:lineChart>
      <c:dateAx>
        <c:axId val="73580544"/>
        <c:scaling>
          <c:orientation val="minMax"/>
        </c:scaling>
        <c:delete val="1"/>
        <c:axPos val="b"/>
        <c:numFmt formatCode="ge" sourceLinked="1"/>
        <c:majorTickMark val="none"/>
        <c:minorTickMark val="none"/>
        <c:tickLblPos val="none"/>
        <c:crossAx val="73582464"/>
        <c:crosses val="autoZero"/>
        <c:auto val="1"/>
        <c:lblOffset val="100"/>
        <c:baseTimeUnit val="years"/>
      </c:dateAx>
      <c:valAx>
        <c:axId val="7358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58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3958912"/>
        <c:axId val="7396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3958912"/>
        <c:axId val="73960832"/>
      </c:lineChart>
      <c:dateAx>
        <c:axId val="73958912"/>
        <c:scaling>
          <c:orientation val="minMax"/>
        </c:scaling>
        <c:delete val="1"/>
        <c:axPos val="b"/>
        <c:numFmt formatCode="ge" sourceLinked="1"/>
        <c:majorTickMark val="none"/>
        <c:minorTickMark val="none"/>
        <c:tickLblPos val="none"/>
        <c:crossAx val="73960832"/>
        <c:crosses val="autoZero"/>
        <c:auto val="1"/>
        <c:lblOffset val="100"/>
        <c:baseTimeUnit val="years"/>
      </c:dateAx>
      <c:valAx>
        <c:axId val="7396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95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3991680"/>
        <c:axId val="7399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3991680"/>
        <c:axId val="73993600"/>
      </c:lineChart>
      <c:dateAx>
        <c:axId val="73991680"/>
        <c:scaling>
          <c:orientation val="minMax"/>
        </c:scaling>
        <c:delete val="1"/>
        <c:axPos val="b"/>
        <c:numFmt formatCode="ge" sourceLinked="1"/>
        <c:majorTickMark val="none"/>
        <c:minorTickMark val="none"/>
        <c:tickLblPos val="none"/>
        <c:crossAx val="73993600"/>
        <c:crosses val="autoZero"/>
        <c:auto val="1"/>
        <c:lblOffset val="100"/>
        <c:baseTimeUnit val="years"/>
      </c:dateAx>
      <c:valAx>
        <c:axId val="7399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99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2808.69</c:v>
                </c:pt>
                <c:pt idx="1">
                  <c:v>2932.49</c:v>
                </c:pt>
                <c:pt idx="2">
                  <c:v>3222.35</c:v>
                </c:pt>
                <c:pt idx="3">
                  <c:v>1768.35</c:v>
                </c:pt>
                <c:pt idx="4">
                  <c:v>1596.51</c:v>
                </c:pt>
              </c:numCache>
            </c:numRef>
          </c:val>
        </c:ser>
        <c:dLbls>
          <c:showLegendKey val="0"/>
          <c:showVal val="0"/>
          <c:showCatName val="0"/>
          <c:showSerName val="0"/>
          <c:showPercent val="0"/>
          <c:showBubbleSize val="0"/>
        </c:dLbls>
        <c:gapWidth val="150"/>
        <c:axId val="74036352"/>
        <c:axId val="7403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74036352"/>
        <c:axId val="74038272"/>
      </c:lineChart>
      <c:dateAx>
        <c:axId val="74036352"/>
        <c:scaling>
          <c:orientation val="minMax"/>
        </c:scaling>
        <c:delete val="1"/>
        <c:axPos val="b"/>
        <c:numFmt formatCode="ge" sourceLinked="1"/>
        <c:majorTickMark val="none"/>
        <c:minorTickMark val="none"/>
        <c:tickLblPos val="none"/>
        <c:crossAx val="74038272"/>
        <c:crosses val="autoZero"/>
        <c:auto val="1"/>
        <c:lblOffset val="100"/>
        <c:baseTimeUnit val="years"/>
      </c:dateAx>
      <c:valAx>
        <c:axId val="7403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03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27.66</c:v>
                </c:pt>
                <c:pt idx="1">
                  <c:v>27.79</c:v>
                </c:pt>
                <c:pt idx="2">
                  <c:v>31.69</c:v>
                </c:pt>
                <c:pt idx="3">
                  <c:v>42.43</c:v>
                </c:pt>
                <c:pt idx="4">
                  <c:v>41.18</c:v>
                </c:pt>
              </c:numCache>
            </c:numRef>
          </c:val>
        </c:ser>
        <c:dLbls>
          <c:showLegendKey val="0"/>
          <c:showVal val="0"/>
          <c:showCatName val="0"/>
          <c:showSerName val="0"/>
          <c:showPercent val="0"/>
          <c:showBubbleSize val="0"/>
        </c:dLbls>
        <c:gapWidth val="150"/>
        <c:axId val="74146560"/>
        <c:axId val="7414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74146560"/>
        <c:axId val="74148480"/>
      </c:lineChart>
      <c:dateAx>
        <c:axId val="74146560"/>
        <c:scaling>
          <c:orientation val="minMax"/>
        </c:scaling>
        <c:delete val="1"/>
        <c:axPos val="b"/>
        <c:numFmt formatCode="ge" sourceLinked="1"/>
        <c:majorTickMark val="none"/>
        <c:minorTickMark val="none"/>
        <c:tickLblPos val="none"/>
        <c:crossAx val="74148480"/>
        <c:crosses val="autoZero"/>
        <c:auto val="1"/>
        <c:lblOffset val="100"/>
        <c:baseTimeUnit val="years"/>
      </c:dateAx>
      <c:valAx>
        <c:axId val="7414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4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795.85</c:v>
                </c:pt>
                <c:pt idx="1">
                  <c:v>772.46</c:v>
                </c:pt>
                <c:pt idx="2">
                  <c:v>665.75</c:v>
                </c:pt>
                <c:pt idx="3">
                  <c:v>502</c:v>
                </c:pt>
                <c:pt idx="4">
                  <c:v>542.82000000000005</c:v>
                </c:pt>
              </c:numCache>
            </c:numRef>
          </c:val>
        </c:ser>
        <c:dLbls>
          <c:showLegendKey val="0"/>
          <c:showVal val="0"/>
          <c:showCatName val="0"/>
          <c:showSerName val="0"/>
          <c:showPercent val="0"/>
          <c:showBubbleSize val="0"/>
        </c:dLbls>
        <c:gapWidth val="150"/>
        <c:axId val="74168576"/>
        <c:axId val="7417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74168576"/>
        <c:axId val="74170752"/>
      </c:lineChart>
      <c:dateAx>
        <c:axId val="74168576"/>
        <c:scaling>
          <c:orientation val="minMax"/>
        </c:scaling>
        <c:delete val="1"/>
        <c:axPos val="b"/>
        <c:numFmt formatCode="ge" sourceLinked="1"/>
        <c:majorTickMark val="none"/>
        <c:minorTickMark val="none"/>
        <c:tickLblPos val="none"/>
        <c:crossAx val="74170752"/>
        <c:crosses val="autoZero"/>
        <c:auto val="1"/>
        <c:lblOffset val="100"/>
        <c:baseTimeUnit val="years"/>
      </c:dateAx>
      <c:valAx>
        <c:axId val="7417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6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8" sqref="B8:H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高畠町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24593</v>
      </c>
      <c r="AM8" s="64"/>
      <c r="AN8" s="64"/>
      <c r="AO8" s="64"/>
      <c r="AP8" s="64"/>
      <c r="AQ8" s="64"/>
      <c r="AR8" s="64"/>
      <c r="AS8" s="64"/>
      <c r="AT8" s="63">
        <f>データ!S6</f>
        <v>180.26</v>
      </c>
      <c r="AU8" s="63"/>
      <c r="AV8" s="63"/>
      <c r="AW8" s="63"/>
      <c r="AX8" s="63"/>
      <c r="AY8" s="63"/>
      <c r="AZ8" s="63"/>
      <c r="BA8" s="63"/>
      <c r="BB8" s="63">
        <f>データ!T6</f>
        <v>136.43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3.74</v>
      </c>
      <c r="Q10" s="63"/>
      <c r="R10" s="63"/>
      <c r="S10" s="63"/>
      <c r="T10" s="63"/>
      <c r="U10" s="63"/>
      <c r="V10" s="63"/>
      <c r="W10" s="63">
        <f>データ!P6</f>
        <v>70.89</v>
      </c>
      <c r="X10" s="63"/>
      <c r="Y10" s="63"/>
      <c r="Z10" s="63"/>
      <c r="AA10" s="63"/>
      <c r="AB10" s="63"/>
      <c r="AC10" s="63"/>
      <c r="AD10" s="64">
        <f>データ!Q6</f>
        <v>4212</v>
      </c>
      <c r="AE10" s="64"/>
      <c r="AF10" s="64"/>
      <c r="AG10" s="64"/>
      <c r="AH10" s="64"/>
      <c r="AI10" s="64"/>
      <c r="AJ10" s="64"/>
      <c r="AK10" s="2"/>
      <c r="AL10" s="64">
        <f>データ!U6</f>
        <v>914</v>
      </c>
      <c r="AM10" s="64"/>
      <c r="AN10" s="64"/>
      <c r="AO10" s="64"/>
      <c r="AP10" s="64"/>
      <c r="AQ10" s="64"/>
      <c r="AR10" s="64"/>
      <c r="AS10" s="64"/>
      <c r="AT10" s="63">
        <f>データ!V6</f>
        <v>0.76</v>
      </c>
      <c r="AU10" s="63"/>
      <c r="AV10" s="63"/>
      <c r="AW10" s="63"/>
      <c r="AX10" s="63"/>
      <c r="AY10" s="63"/>
      <c r="AZ10" s="63"/>
      <c r="BA10" s="63"/>
      <c r="BB10" s="63">
        <f>データ!W6</f>
        <v>1202.6300000000001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63819</v>
      </c>
      <c r="D6" s="31">
        <f t="shared" si="3"/>
        <v>47</v>
      </c>
      <c r="E6" s="31">
        <f t="shared" si="3"/>
        <v>17</v>
      </c>
      <c r="F6" s="31">
        <f t="shared" si="3"/>
        <v>5</v>
      </c>
      <c r="G6" s="31">
        <f t="shared" si="3"/>
        <v>0</v>
      </c>
      <c r="H6" s="31" t="str">
        <f t="shared" si="3"/>
        <v>山形県　高畠町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3.74</v>
      </c>
      <c r="P6" s="32">
        <f t="shared" si="3"/>
        <v>70.89</v>
      </c>
      <c r="Q6" s="32">
        <f t="shared" si="3"/>
        <v>4212</v>
      </c>
      <c r="R6" s="32">
        <f t="shared" si="3"/>
        <v>24593</v>
      </c>
      <c r="S6" s="32">
        <f t="shared" si="3"/>
        <v>180.26</v>
      </c>
      <c r="T6" s="32">
        <f t="shared" si="3"/>
        <v>136.43</v>
      </c>
      <c r="U6" s="32">
        <f t="shared" si="3"/>
        <v>914</v>
      </c>
      <c r="V6" s="32">
        <f t="shared" si="3"/>
        <v>0.76</v>
      </c>
      <c r="W6" s="32">
        <f t="shared" si="3"/>
        <v>1202.6300000000001</v>
      </c>
      <c r="X6" s="33">
        <f>IF(X7="",NA(),X7)</f>
        <v>50.25</v>
      </c>
      <c r="Y6" s="33">
        <f t="shared" ref="Y6:AG6" si="4">IF(Y7="",NA(),Y7)</f>
        <v>53.96</v>
      </c>
      <c r="Z6" s="33">
        <f t="shared" si="4"/>
        <v>44.02</v>
      </c>
      <c r="AA6" s="33">
        <f t="shared" si="4"/>
        <v>62.93</v>
      </c>
      <c r="AB6" s="33">
        <f t="shared" si="4"/>
        <v>63.86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2808.69</v>
      </c>
      <c r="BF6" s="33">
        <f t="shared" ref="BF6:BN6" si="7">IF(BF7="",NA(),BF7)</f>
        <v>2932.49</v>
      </c>
      <c r="BG6" s="33">
        <f t="shared" si="7"/>
        <v>3222.35</v>
      </c>
      <c r="BH6" s="33">
        <f t="shared" si="7"/>
        <v>1768.35</v>
      </c>
      <c r="BI6" s="33">
        <f t="shared" si="7"/>
        <v>1596.51</v>
      </c>
      <c r="BJ6" s="33">
        <f t="shared" si="7"/>
        <v>1267.26</v>
      </c>
      <c r="BK6" s="33">
        <f t="shared" si="7"/>
        <v>1239.2</v>
      </c>
      <c r="BL6" s="33">
        <f t="shared" si="7"/>
        <v>1197.82</v>
      </c>
      <c r="BM6" s="33">
        <f t="shared" si="7"/>
        <v>1126.77</v>
      </c>
      <c r="BN6" s="33">
        <f t="shared" si="7"/>
        <v>1044.8</v>
      </c>
      <c r="BO6" s="32" t="str">
        <f>IF(BO7="","",IF(BO7="-","【-】","【"&amp;SUBSTITUTE(TEXT(BO7,"#,##0.00"),"-","△")&amp;"】"))</f>
        <v>【992.47】</v>
      </c>
      <c r="BP6" s="33">
        <f>IF(BP7="",NA(),BP7)</f>
        <v>27.66</v>
      </c>
      <c r="BQ6" s="33">
        <f t="shared" ref="BQ6:BY6" si="8">IF(BQ7="",NA(),BQ7)</f>
        <v>27.79</v>
      </c>
      <c r="BR6" s="33">
        <f t="shared" si="8"/>
        <v>31.69</v>
      </c>
      <c r="BS6" s="33">
        <f t="shared" si="8"/>
        <v>42.43</v>
      </c>
      <c r="BT6" s="33">
        <f t="shared" si="8"/>
        <v>41.18</v>
      </c>
      <c r="BU6" s="33">
        <f t="shared" si="8"/>
        <v>53.42</v>
      </c>
      <c r="BV6" s="33">
        <f t="shared" si="8"/>
        <v>51.56</v>
      </c>
      <c r="BW6" s="33">
        <f t="shared" si="8"/>
        <v>51.03</v>
      </c>
      <c r="BX6" s="33">
        <f t="shared" si="8"/>
        <v>50.9</v>
      </c>
      <c r="BY6" s="33">
        <f t="shared" si="8"/>
        <v>50.82</v>
      </c>
      <c r="BZ6" s="32" t="str">
        <f>IF(BZ7="","",IF(BZ7="-","【-】","【"&amp;SUBSTITUTE(TEXT(BZ7,"#,##0.00"),"-","△")&amp;"】"))</f>
        <v>【51.49】</v>
      </c>
      <c r="CA6" s="33">
        <f>IF(CA7="",NA(),CA7)</f>
        <v>795.85</v>
      </c>
      <c r="CB6" s="33">
        <f t="shared" ref="CB6:CJ6" si="9">IF(CB7="",NA(),CB7)</f>
        <v>772.46</v>
      </c>
      <c r="CC6" s="33">
        <f t="shared" si="9"/>
        <v>665.75</v>
      </c>
      <c r="CD6" s="33">
        <f t="shared" si="9"/>
        <v>502</v>
      </c>
      <c r="CE6" s="33">
        <f t="shared" si="9"/>
        <v>542.82000000000005</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60.29</v>
      </c>
      <c r="CM6" s="33">
        <f t="shared" ref="CM6:CU6" si="10">IF(CM7="",NA(),CM7)</f>
        <v>55.93</v>
      </c>
      <c r="CN6" s="33">
        <f t="shared" si="10"/>
        <v>57.44</v>
      </c>
      <c r="CO6" s="33">
        <f t="shared" si="10"/>
        <v>62.47</v>
      </c>
      <c r="CP6" s="33">
        <f t="shared" si="10"/>
        <v>58.6</v>
      </c>
      <c r="CQ6" s="33">
        <f t="shared" si="10"/>
        <v>54.23</v>
      </c>
      <c r="CR6" s="33">
        <f t="shared" si="10"/>
        <v>55.2</v>
      </c>
      <c r="CS6" s="33">
        <f t="shared" si="10"/>
        <v>54.74</v>
      </c>
      <c r="CT6" s="33">
        <f t="shared" si="10"/>
        <v>53.78</v>
      </c>
      <c r="CU6" s="33">
        <f t="shared" si="10"/>
        <v>53.24</v>
      </c>
      <c r="CV6" s="32" t="str">
        <f>IF(CV7="","",IF(CV7="-","【-】","【"&amp;SUBSTITUTE(TEXT(CV7,"#,##0.00"),"-","△")&amp;"】"))</f>
        <v>【53.32】</v>
      </c>
      <c r="CW6" s="33">
        <f>IF(CW7="",NA(),CW7)</f>
        <v>89.73</v>
      </c>
      <c r="CX6" s="33">
        <f t="shared" ref="CX6:DF6" si="11">IF(CX7="",NA(),CX7)</f>
        <v>89.79</v>
      </c>
      <c r="CY6" s="33">
        <f t="shared" si="11"/>
        <v>90.52</v>
      </c>
      <c r="CZ6" s="33">
        <f t="shared" si="11"/>
        <v>89.5</v>
      </c>
      <c r="DA6" s="33">
        <f t="shared" si="11"/>
        <v>89.93</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63819</v>
      </c>
      <c r="D7" s="35">
        <v>47</v>
      </c>
      <c r="E7" s="35">
        <v>17</v>
      </c>
      <c r="F7" s="35">
        <v>5</v>
      </c>
      <c r="G7" s="35">
        <v>0</v>
      </c>
      <c r="H7" s="35" t="s">
        <v>96</v>
      </c>
      <c r="I7" s="35" t="s">
        <v>97</v>
      </c>
      <c r="J7" s="35" t="s">
        <v>98</v>
      </c>
      <c r="K7" s="35" t="s">
        <v>99</v>
      </c>
      <c r="L7" s="35" t="s">
        <v>100</v>
      </c>
      <c r="M7" s="36" t="s">
        <v>101</v>
      </c>
      <c r="N7" s="36" t="s">
        <v>102</v>
      </c>
      <c r="O7" s="36">
        <v>3.74</v>
      </c>
      <c r="P7" s="36">
        <v>70.89</v>
      </c>
      <c r="Q7" s="36">
        <v>4212</v>
      </c>
      <c r="R7" s="36">
        <v>24593</v>
      </c>
      <c r="S7" s="36">
        <v>180.26</v>
      </c>
      <c r="T7" s="36">
        <v>136.43</v>
      </c>
      <c r="U7" s="36">
        <v>914</v>
      </c>
      <c r="V7" s="36">
        <v>0.76</v>
      </c>
      <c r="W7" s="36">
        <v>1202.6300000000001</v>
      </c>
      <c r="X7" s="36">
        <v>50.25</v>
      </c>
      <c r="Y7" s="36">
        <v>53.96</v>
      </c>
      <c r="Z7" s="36">
        <v>44.02</v>
      </c>
      <c r="AA7" s="36">
        <v>62.93</v>
      </c>
      <c r="AB7" s="36">
        <v>63.86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2808.69</v>
      </c>
      <c r="BF7" s="36">
        <v>2932.49</v>
      </c>
      <c r="BG7" s="36">
        <v>3222.35</v>
      </c>
      <c r="BH7" s="36">
        <v>1768.35</v>
      </c>
      <c r="BI7" s="36">
        <v>1596.51</v>
      </c>
      <c r="BJ7" s="36">
        <v>1267.26</v>
      </c>
      <c r="BK7" s="36">
        <v>1239.2</v>
      </c>
      <c r="BL7" s="36">
        <v>1197.82</v>
      </c>
      <c r="BM7" s="36">
        <v>1126.77</v>
      </c>
      <c r="BN7" s="36">
        <v>1044.8</v>
      </c>
      <c r="BO7" s="36">
        <v>992.47</v>
      </c>
      <c r="BP7" s="36">
        <v>27.66</v>
      </c>
      <c r="BQ7" s="36">
        <v>27.79</v>
      </c>
      <c r="BR7" s="36">
        <v>31.69</v>
      </c>
      <c r="BS7" s="36">
        <v>42.43</v>
      </c>
      <c r="BT7" s="36">
        <v>41.18</v>
      </c>
      <c r="BU7" s="36">
        <v>53.42</v>
      </c>
      <c r="BV7" s="36">
        <v>51.56</v>
      </c>
      <c r="BW7" s="36">
        <v>51.03</v>
      </c>
      <c r="BX7" s="36">
        <v>50.9</v>
      </c>
      <c r="BY7" s="36">
        <v>50.82</v>
      </c>
      <c r="BZ7" s="36">
        <v>51.49</v>
      </c>
      <c r="CA7" s="36">
        <v>795.85</v>
      </c>
      <c r="CB7" s="36">
        <v>772.46</v>
      </c>
      <c r="CC7" s="36">
        <v>665.75</v>
      </c>
      <c r="CD7" s="36">
        <v>502</v>
      </c>
      <c r="CE7" s="36">
        <v>542.82000000000005</v>
      </c>
      <c r="CF7" s="36">
        <v>269.12</v>
      </c>
      <c r="CG7" s="36">
        <v>283.26</v>
      </c>
      <c r="CH7" s="36">
        <v>289.60000000000002</v>
      </c>
      <c r="CI7" s="36">
        <v>293.27</v>
      </c>
      <c r="CJ7" s="36">
        <v>300.52</v>
      </c>
      <c r="CK7" s="36">
        <v>295.10000000000002</v>
      </c>
      <c r="CL7" s="36">
        <v>60.29</v>
      </c>
      <c r="CM7" s="36">
        <v>55.93</v>
      </c>
      <c r="CN7" s="36">
        <v>57.44</v>
      </c>
      <c r="CO7" s="36">
        <v>62.47</v>
      </c>
      <c r="CP7" s="36">
        <v>58.6</v>
      </c>
      <c r="CQ7" s="36">
        <v>54.23</v>
      </c>
      <c r="CR7" s="36">
        <v>55.2</v>
      </c>
      <c r="CS7" s="36">
        <v>54.74</v>
      </c>
      <c r="CT7" s="36">
        <v>53.78</v>
      </c>
      <c r="CU7" s="36">
        <v>53.24</v>
      </c>
      <c r="CV7" s="36">
        <v>53.32</v>
      </c>
      <c r="CW7" s="36">
        <v>89.73</v>
      </c>
      <c r="CX7" s="36">
        <v>89.79</v>
      </c>
      <c r="CY7" s="36">
        <v>90.52</v>
      </c>
      <c r="CZ7" s="36">
        <v>89.5</v>
      </c>
      <c r="DA7" s="36">
        <v>89.93</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2016-02-12T02:58:50Z</cp:lastPrinted>
  <dcterms:created xsi:type="dcterms:W3CDTF">2016-02-03T09:09:53Z</dcterms:created>
  <dcterms:modified xsi:type="dcterms:W3CDTF">2016-02-12T04:31:36Z</dcterms:modified>
  <cp:category/>
</cp:coreProperties>
</file>