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AL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<sst xmlns="http://schemas.openxmlformats.org/spreadsheetml/2006/main" count="232" uniqueCount="111">
  <si>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</si>
  <si>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</si>
  <si>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</si>
  <si>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</si>
  <si>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</si>
  <si>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</si>
  <si>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</si>
  <si>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</si>
  <si>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</si>
  <si>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</si>
  <si>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</si>
  <si>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</si>
  <si>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</si>
  <si>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</si>
  <si>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</si>
  <si>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</si>
  <si>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</si>
  <si>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</si>
  <si>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</si>
  <si>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</si>
  <si>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</si>
  <si>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</si>
  <si>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</si>
  <si>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</si>
  <si>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</si>
  <si>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</si>
  <si>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</si>
  <si>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</si>
  <si>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</si>
  <si>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</si>
  <si>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</si>
  <si>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</si>
  <si>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</si>
  <si>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</si>
  <si>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</si>
  <si>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</si>
  <si>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</si>
  <si>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</si>
  <si>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</si>
  <si>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</si>
  <si>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</si>
  <si>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</si>
  <si>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</si>
  <si>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</si>
  <si>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</si>
  <si>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</si>
  <si>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</si>
  <si>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</si>
  <si>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</si>
  <si>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</si>
  <si>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</si>
  <si>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</si>
  <si>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</si>
  <si>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</si>
  <si>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</si>
  <si>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</si>
  <si>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</si>
  <si>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</si>
  <si>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</si>
  <si>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</si>
  <si>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</si>
  <si>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</si>
  <si>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</si>
  <si>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</si>
  <si>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</si>
  <si>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</si>
  <si>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</si>
  <si>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</si>
  <si>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</si>
  <si>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</si>
  <si>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</si>
  <si>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</si>
  <si>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</si>
  <si>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</si>
  <si>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</si>
  <si>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</si>
  <si>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</si>
  <si>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</si>
  <si>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</si>
  <si>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</si>
  <si>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</si>
  <si>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</si>
  <si>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</si>
  <si>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</si>
  <si>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</si>
  <si>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</si>
  <si>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</si>
  <si>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</si>
  <si>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</si>
  <si>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</si>
  <si>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</si>
  <si>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</si>
  <si>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</si>
  <si>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</si>
  <si>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</si>
  <si>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</si>
  <si>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</si>
  <si>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</si>
  <si>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</si>
  <si>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</si>
  <si>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</si>
  <si>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</si>
  <si>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</si>
  <si>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</si>
  <si>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</si>
  <si>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</si>
  <si>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</si>
  <si>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</si>
  <si>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は、昨年度末と比較すると上昇しており経営は改善しています。⑤経費回収率については、類似団体と比較すると、上回っておりコスト削減に結びついていると考えられます。⑥汚水処理原価については、類似団体と比較すると低い数値となっていますが、これは、企業債の規模が収入に見合ったものであると考えます。⑦施設利用率については、類似団体とほぼ同様の数値となっています。合併浄化槽の設置基数については年々増加しており、有収水量も確保できている状況にあるため、今後の利用率向上につながるものと推察されます。⑧水洗化率については、全て雑排水及びし尿処理となるため１００％となっています。将来も同じ数値で推移するものと推察されます。</t>
    <rPh sb="1" eb="4">
      <t>シュウエキテキ</t>
    </rPh>
    <rPh sb="4" eb="6">
      <t>シュウシ</t>
    </rPh>
    <rPh sb="6" eb="8">
      <t>ヒリツ</t>
    </rPh>
    <rPh sb="14" eb="17">
      <t>サクネンド</t>
    </rPh>
    <rPh sb="17" eb="18">
      <t>マツ</t>
    </rPh>
    <rPh sb="19" eb="21">
      <t>ヒカク</t>
    </rPh>
    <rPh sb="24" eb="26">
      <t>ジョウショウ</t>
    </rPh>
    <rPh sb="30" eb="32">
      <t>ケイエイ</t>
    </rPh>
    <rPh sb="33" eb="35">
      <t>カイゼン</t>
    </rPh>
    <rPh sb="42" eb="47">
      <t>ケイヒカイシュウリツ</t>
    </rPh>
    <rPh sb="53" eb="57">
      <t>ルイジダンタイ</t>
    </rPh>
    <rPh sb="58" eb="60">
      <t>ヒカク</t>
    </rPh>
    <rPh sb="64" eb="66">
      <t>ウワマワ</t>
    </rPh>
    <rPh sb="73" eb="75">
      <t>サクゲン</t>
    </rPh>
    <rPh sb="76" eb="77">
      <t>ムス</t>
    </rPh>
    <rPh sb="84" eb="85">
      <t>カンガ</t>
    </rPh>
    <rPh sb="92" eb="98">
      <t>オスイショリゲンカ</t>
    </rPh>
    <rPh sb="104" eb="108">
      <t>ルイジダンタイ</t>
    </rPh>
    <rPh sb="109" eb="111">
      <t>ヒカク</t>
    </rPh>
    <rPh sb="114" eb="115">
      <t>ヒク</t>
    </rPh>
    <rPh sb="116" eb="118">
      <t>スウチ</t>
    </rPh>
    <rPh sb="131" eb="133">
      <t>キギョウ</t>
    </rPh>
    <rPh sb="133" eb="134">
      <t>サイ</t>
    </rPh>
    <rPh sb="135" eb="137">
      <t>キボ</t>
    </rPh>
    <rPh sb="138" eb="140">
      <t>シュウニュウ</t>
    </rPh>
    <rPh sb="141" eb="143">
      <t>ミア</t>
    </rPh>
    <rPh sb="151" eb="152">
      <t>カンガ</t>
    </rPh>
    <rPh sb="157" eb="162">
      <t>シセツリヨウリツ</t>
    </rPh>
    <rPh sb="168" eb="172">
      <t>ルイジダンタイ</t>
    </rPh>
    <rPh sb="175" eb="177">
      <t>ドウヨウ</t>
    </rPh>
    <rPh sb="178" eb="180">
      <t>スウチ</t>
    </rPh>
    <rPh sb="188" eb="190">
      <t>ガッペイ</t>
    </rPh>
    <rPh sb="190" eb="193">
      <t>ジョウカソウ</t>
    </rPh>
    <rPh sb="194" eb="196">
      <t>セッチ</t>
    </rPh>
    <rPh sb="196" eb="198">
      <t>キスウ</t>
    </rPh>
    <rPh sb="203" eb="205">
      <t>ネンネン</t>
    </rPh>
    <rPh sb="205" eb="207">
      <t>ゾウカ</t>
    </rPh>
    <rPh sb="212" eb="214">
      <t>ユウシュウ</t>
    </rPh>
    <rPh sb="214" eb="216">
      <t>スイリョウ</t>
    </rPh>
    <rPh sb="217" eb="219">
      <t>カクホ</t>
    </rPh>
    <rPh sb="224" eb="226">
      <t>ジョウキョウ</t>
    </rPh>
    <rPh sb="232" eb="234">
      <t>コンゴ</t>
    </rPh>
    <rPh sb="235" eb="238">
      <t>リヨウリツ</t>
    </rPh>
    <rPh sb="238" eb="240">
      <t>コウジョウ</t>
    </rPh>
    <rPh sb="248" eb="250">
      <t>スイサツ</t>
    </rPh>
    <rPh sb="256" eb="260">
      <t>スイセンカリツ</t>
    </rPh>
    <rPh sb="266" eb="267">
      <t>スベ</t>
    </rPh>
    <rPh sb="268" eb="271">
      <t>ザッパイスイ</t>
    </rPh>
    <rPh sb="271" eb="272">
      <t>オヨ</t>
    </rPh>
    <rPh sb="274" eb="275">
      <t>ニョウ</t>
    </rPh>
    <rPh sb="275" eb="277">
      <t>ショリ</t>
    </rPh>
    <rPh sb="294" eb="296">
      <t>ショウライ</t>
    </rPh>
    <rPh sb="297" eb="298">
      <t>オナ</t>
    </rPh>
    <rPh sb="299" eb="301">
      <t>スウチ</t>
    </rPh>
    <rPh sb="302" eb="304">
      <t>スイイ</t>
    </rPh>
    <rPh sb="309" eb="311">
      <t>スイサツ</t>
    </rPh>
    <phoneticPr fontId="4"/>
  </si>
  <si>
    <t>この事業は平成２１年度から取り組んでいる事業であり、平成２９年度も継続する事業であります。毎年、合併浄化槽の設置基数が増加していくため、維持管理費は増加するものと推察されます。今後は、有収水量の確保とともに、使用料だけで賄えるように適正な使用料の設定及び維持管理費の削減と利用率向上に努めていきます。</t>
    <rPh sb="2" eb="4">
      <t>ジギョウ</t>
    </rPh>
    <rPh sb="5" eb="7">
      <t>ヘイセイ</t>
    </rPh>
    <rPh sb="9" eb="11">
      <t>ネンド</t>
    </rPh>
    <rPh sb="13" eb="14">
      <t>ト</t>
    </rPh>
    <rPh sb="15" eb="16">
      <t>ク</t>
    </rPh>
    <rPh sb="20" eb="22">
      <t>ジギョウ</t>
    </rPh>
    <rPh sb="26" eb="28">
      <t>ヘイセイ</t>
    </rPh>
    <rPh sb="30" eb="32">
      <t>ネンド</t>
    </rPh>
    <rPh sb="33" eb="35">
      <t>ケイゾク</t>
    </rPh>
    <rPh sb="37" eb="39">
      <t>ジギョウ</t>
    </rPh>
    <rPh sb="45" eb="47">
      <t>マイトシ</t>
    </rPh>
    <rPh sb="48" eb="50">
      <t>ガッペイ</t>
    </rPh>
    <rPh sb="50" eb="53">
      <t>ジョウカソウ</t>
    </rPh>
    <rPh sb="54" eb="56">
      <t>セッチ</t>
    </rPh>
    <rPh sb="56" eb="58">
      <t>キスウ</t>
    </rPh>
    <rPh sb="59" eb="61">
      <t>ゾウカ</t>
    </rPh>
    <rPh sb="68" eb="70">
      <t>イジ</t>
    </rPh>
    <rPh sb="70" eb="73">
      <t>カンリヒ</t>
    </rPh>
    <rPh sb="74" eb="76">
      <t>ゾウカ</t>
    </rPh>
    <rPh sb="81" eb="83">
      <t>スイサツ</t>
    </rPh>
    <rPh sb="88" eb="90">
      <t>コンゴ</t>
    </rPh>
    <rPh sb="92" eb="96">
      <t>ユウシュウスイリョウ</t>
    </rPh>
    <rPh sb="97" eb="99">
      <t>カクホ</t>
    </rPh>
    <rPh sb="104" eb="107">
      <t>シヨウリョウ</t>
    </rPh>
    <rPh sb="110" eb="111">
      <t>マカナ</t>
    </rPh>
    <rPh sb="116" eb="118">
      <t>テキセイ</t>
    </rPh>
    <rPh sb="119" eb="122">
      <t>シヨウリョウ</t>
    </rPh>
    <rPh sb="123" eb="125">
      <t>セッテイ</t>
    </rPh>
    <rPh sb="125" eb="126">
      <t>オヨ</t>
    </rPh>
    <rPh sb="127" eb="129">
      <t>イジ</t>
    </rPh>
    <rPh sb="129" eb="132">
      <t>カンリヒ</t>
    </rPh>
    <rPh sb="133" eb="135">
      <t>サクゲン</t>
    </rPh>
    <rPh sb="136" eb="139">
      <t>リヨウリツ</t>
    </rPh>
    <rPh sb="139" eb="141">
      <t>コウジョウ</t>
    </rPh>
    <rPh sb="142" eb="143">
      <t>ツト</t>
    </rPh>
    <phoneticPr fontId="4"/>
  </si>
  <si>
    <t>この事業で設置した浄化槽本体の耐用年数（一般的に30年）はまだ経過していないため、本体の交換は必要ない状況にあります。しかし、付属機器類の修繕がここ数年出てきているため、今後は増加するものと推察されます。また、浄化槽本体の交換は事業開始の平成21年度から起算して平成51年度以降に、新しい浄化槽に切り替える必要があると考えます。</t>
    <rPh sb="2" eb="4">
      <t>ジギョウ</t>
    </rPh>
    <rPh sb="5" eb="7">
      <t>セッチ</t>
    </rPh>
    <rPh sb="9" eb="12">
      <t>ジョウカソウ</t>
    </rPh>
    <rPh sb="12" eb="14">
      <t>ホンタイ</t>
    </rPh>
    <rPh sb="15" eb="17">
      <t>タイヨウ</t>
    </rPh>
    <rPh sb="17" eb="19">
      <t>ネンスウ</t>
    </rPh>
    <rPh sb="20" eb="23">
      <t>イッパンテキ</t>
    </rPh>
    <rPh sb="26" eb="27">
      <t>ネン</t>
    </rPh>
    <rPh sb="31" eb="33">
      <t>ケイカ</t>
    </rPh>
    <rPh sb="41" eb="43">
      <t>ホンタイ</t>
    </rPh>
    <rPh sb="44" eb="46">
      <t>コウカン</t>
    </rPh>
    <rPh sb="47" eb="49">
      <t>ヒツヨウ</t>
    </rPh>
    <rPh sb="51" eb="53">
      <t>ジョウキョウ</t>
    </rPh>
    <rPh sb="63" eb="65">
      <t>フゾク</t>
    </rPh>
    <rPh sb="65" eb="68">
      <t>キキルイ</t>
    </rPh>
    <rPh sb="69" eb="71">
      <t>シュウゼン</t>
    </rPh>
    <rPh sb="74" eb="76">
      <t>スウネン</t>
    </rPh>
    <rPh sb="76" eb="77">
      <t>デ</t>
    </rPh>
    <rPh sb="85" eb="87">
      <t>コンゴ</t>
    </rPh>
    <rPh sb="88" eb="90">
      <t>ゾウカ</t>
    </rPh>
    <rPh sb="95" eb="97">
      <t>スイサツ</t>
    </rPh>
    <rPh sb="105" eb="108">
      <t>ジョウカソウ</t>
    </rPh>
    <rPh sb="108" eb="110">
      <t>ホンタイ</t>
    </rPh>
    <rPh sb="111" eb="113">
      <t>コウカン</t>
    </rPh>
    <rPh sb="114" eb="116">
      <t>ジギョウ</t>
    </rPh>
    <rPh sb="116" eb="118">
      <t>カイシ</t>
    </rPh>
    <rPh sb="119" eb="121">
      <t>ヘイセイ</t>
    </rPh>
    <rPh sb="123" eb="125">
      <t>ネンド</t>
    </rPh>
    <rPh sb="127" eb="129">
      <t>キサン</t>
    </rPh>
    <rPh sb="131" eb="133">
      <t>ヘイセイ</t>
    </rPh>
    <rPh sb="135" eb="137">
      <t>ネンド</t>
    </rPh>
    <rPh sb="137" eb="139">
      <t>イコウ</t>
    </rPh>
    <rPh sb="141" eb="142">
      <t>アタラ</t>
    </rPh>
    <rPh sb="144" eb="147">
      <t>ジョウカソウ</t>
    </rPh>
    <rPh sb="148" eb="149">
      <t>キ</t>
    </rPh>
    <rPh sb="150" eb="151">
      <t>カ</t>
    </rPh>
    <rPh sb="153" eb="155">
      <t>ヒツヨウ</t>
    </rPh>
    <rPh sb="159" eb="16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</si>
</sst>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9042176"/>
        <c:axId val="2918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29042176"/>
        <c:axId val="29180288"/>
      </c:lineChart>
      <c:dateAx>
        <c:axId val="29042176"/>
        <c:scaling>
          <c:orientation val="minMax"/>
        </c:scaling>
        <c:delete val="1"/>
        <c:axPos val="b"/>
        <c:numFmt formatCode="ge" sourceLinked="1"/>
        <c:majorTickMark val="none"/>
        <c:minorTickMark val="none"/>
        <c:tickLblPos val="none"/>
        <c:crossAx val="29180288"/>
        <c:crosses val="autoZero"/>
        <c:auto val="1"/>
        <c:lblOffset val="100"/>
        <c:baseTimeUnit val="years"/>
      </c:dateAx>
      <c:valAx>
        <c:axId val="2918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04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47.2</c:v>
                </c:pt>
                <c:pt idx="1">
                  <c:v>54</c:v>
                </c:pt>
                <c:pt idx="2">
                  <c:v>55.08</c:v>
                </c:pt>
                <c:pt idx="3">
                  <c:v>58.33</c:v>
                </c:pt>
                <c:pt idx="4">
                  <c:v>57.09</c:v>
                </c:pt>
              </c:numCache>
            </c:numRef>
          </c:val>
        </c:ser>
        <c:dLbls>
          <c:showLegendKey val="0"/>
          <c:showVal val="0"/>
          <c:showCatName val="0"/>
          <c:showSerName val="0"/>
          <c:showPercent val="0"/>
          <c:showBubbleSize val="0"/>
        </c:dLbls>
        <c:gapWidth val="150"/>
        <c:axId val="28861568"/>
        <c:axId val="2886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28861568"/>
        <c:axId val="28863488"/>
      </c:lineChart>
      <c:dateAx>
        <c:axId val="28861568"/>
        <c:scaling>
          <c:orientation val="minMax"/>
        </c:scaling>
        <c:delete val="1"/>
        <c:axPos val="b"/>
        <c:numFmt formatCode="ge" sourceLinked="1"/>
        <c:majorTickMark val="none"/>
        <c:minorTickMark val="none"/>
        <c:tickLblPos val="none"/>
        <c:crossAx val="28863488"/>
        <c:crosses val="autoZero"/>
        <c:auto val="1"/>
        <c:lblOffset val="100"/>
        <c:baseTimeUnit val="years"/>
      </c:dateAx>
      <c:valAx>
        <c:axId val="2886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6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8893952"/>
        <c:axId val="2889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28893952"/>
        <c:axId val="28895872"/>
      </c:lineChart>
      <c:dateAx>
        <c:axId val="28893952"/>
        <c:scaling>
          <c:orientation val="minMax"/>
        </c:scaling>
        <c:delete val="1"/>
        <c:axPos val="b"/>
        <c:numFmt formatCode="ge" sourceLinked="1"/>
        <c:majorTickMark val="none"/>
        <c:minorTickMark val="none"/>
        <c:tickLblPos val="none"/>
        <c:crossAx val="28895872"/>
        <c:crosses val="autoZero"/>
        <c:auto val="1"/>
        <c:lblOffset val="100"/>
        <c:baseTimeUnit val="years"/>
      </c:dateAx>
      <c:valAx>
        <c:axId val="2889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9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90.97</c:v>
                </c:pt>
                <c:pt idx="1">
                  <c:v>102.52</c:v>
                </c:pt>
                <c:pt idx="2">
                  <c:v>92.49</c:v>
                </c:pt>
                <c:pt idx="3">
                  <c:v>96.55</c:v>
                </c:pt>
                <c:pt idx="4">
                  <c:v>102.72</c:v>
                </c:pt>
              </c:numCache>
            </c:numRef>
          </c:val>
        </c:ser>
        <c:dLbls>
          <c:showLegendKey val="0"/>
          <c:showVal val="0"/>
          <c:showCatName val="0"/>
          <c:showSerName val="0"/>
          <c:showPercent val="0"/>
          <c:showBubbleSize val="0"/>
        </c:dLbls>
        <c:gapWidth val="150"/>
        <c:axId val="34617984"/>
        <c:axId val="4601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17984"/>
        <c:axId val="46017152"/>
      </c:lineChart>
      <c:dateAx>
        <c:axId val="34617984"/>
        <c:scaling>
          <c:orientation val="minMax"/>
        </c:scaling>
        <c:delete val="1"/>
        <c:axPos val="b"/>
        <c:numFmt formatCode="ge" sourceLinked="1"/>
        <c:majorTickMark val="none"/>
        <c:minorTickMark val="none"/>
        <c:tickLblPos val="none"/>
        <c:crossAx val="46017152"/>
        <c:crosses val="autoZero"/>
        <c:auto val="1"/>
        <c:lblOffset val="100"/>
        <c:baseTimeUnit val="years"/>
      </c:dateAx>
      <c:valAx>
        <c:axId val="4601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1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5423616"/>
        <c:axId val="12621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5423616"/>
        <c:axId val="126210432"/>
      </c:lineChart>
      <c:dateAx>
        <c:axId val="125423616"/>
        <c:scaling>
          <c:orientation val="minMax"/>
        </c:scaling>
        <c:delete val="1"/>
        <c:axPos val="b"/>
        <c:numFmt formatCode="ge" sourceLinked="1"/>
        <c:majorTickMark val="none"/>
        <c:minorTickMark val="none"/>
        <c:tickLblPos val="none"/>
        <c:crossAx val="126210432"/>
        <c:crosses val="autoZero"/>
        <c:auto val="1"/>
        <c:lblOffset val="100"/>
        <c:baseTimeUnit val="years"/>
      </c:dateAx>
      <c:valAx>
        <c:axId val="12621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42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3762048"/>
        <c:axId val="2841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3762048"/>
        <c:axId val="28411392"/>
      </c:lineChart>
      <c:dateAx>
        <c:axId val="133762048"/>
        <c:scaling>
          <c:orientation val="minMax"/>
        </c:scaling>
        <c:delete val="1"/>
        <c:axPos val="b"/>
        <c:numFmt formatCode="ge" sourceLinked="1"/>
        <c:majorTickMark val="none"/>
        <c:minorTickMark val="none"/>
        <c:tickLblPos val="none"/>
        <c:crossAx val="28411392"/>
        <c:crosses val="autoZero"/>
        <c:auto val="1"/>
        <c:lblOffset val="100"/>
        <c:baseTimeUnit val="years"/>
      </c:dateAx>
      <c:valAx>
        <c:axId val="2841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76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421120"/>
        <c:axId val="2842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421120"/>
        <c:axId val="28423296"/>
      </c:lineChart>
      <c:dateAx>
        <c:axId val="28421120"/>
        <c:scaling>
          <c:orientation val="minMax"/>
        </c:scaling>
        <c:delete val="1"/>
        <c:axPos val="b"/>
        <c:numFmt formatCode="ge" sourceLinked="1"/>
        <c:majorTickMark val="none"/>
        <c:minorTickMark val="none"/>
        <c:tickLblPos val="none"/>
        <c:crossAx val="28423296"/>
        <c:crosses val="autoZero"/>
        <c:auto val="1"/>
        <c:lblOffset val="100"/>
        <c:baseTimeUnit val="years"/>
      </c:dateAx>
      <c:valAx>
        <c:axId val="2842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2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707456"/>
        <c:axId val="2870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707456"/>
        <c:axId val="28709632"/>
      </c:lineChart>
      <c:dateAx>
        <c:axId val="28707456"/>
        <c:scaling>
          <c:orientation val="minMax"/>
        </c:scaling>
        <c:delete val="1"/>
        <c:axPos val="b"/>
        <c:numFmt formatCode="ge" sourceLinked="1"/>
        <c:majorTickMark val="none"/>
        <c:minorTickMark val="none"/>
        <c:tickLblPos val="none"/>
        <c:crossAx val="28709632"/>
        <c:crosses val="autoZero"/>
        <c:auto val="1"/>
        <c:lblOffset val="100"/>
        <c:baseTimeUnit val="years"/>
      </c:dateAx>
      <c:valAx>
        <c:axId val="2870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0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723456"/>
        <c:axId val="2873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719.56</c:v>
                </c:pt>
              </c:numCache>
            </c:numRef>
          </c:val>
          <c:smooth val="0"/>
        </c:ser>
        <c:dLbls>
          <c:showLegendKey val="0"/>
          <c:showVal val="0"/>
          <c:showCatName val="0"/>
          <c:showSerName val="0"/>
          <c:showPercent val="0"/>
          <c:showBubbleSize val="0"/>
        </c:dLbls>
        <c:marker val="1"/>
        <c:smooth val="0"/>
        <c:axId val="28723456"/>
        <c:axId val="28733824"/>
      </c:lineChart>
      <c:dateAx>
        <c:axId val="28723456"/>
        <c:scaling>
          <c:orientation val="minMax"/>
        </c:scaling>
        <c:delete val="1"/>
        <c:axPos val="b"/>
        <c:numFmt formatCode="ge" sourceLinked="1"/>
        <c:majorTickMark val="none"/>
        <c:minorTickMark val="none"/>
        <c:tickLblPos val="none"/>
        <c:crossAx val="28733824"/>
        <c:crosses val="autoZero"/>
        <c:auto val="1"/>
        <c:lblOffset val="100"/>
        <c:baseTimeUnit val="years"/>
      </c:dateAx>
      <c:valAx>
        <c:axId val="2873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2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71.010000000000005</c:v>
                </c:pt>
                <c:pt idx="1">
                  <c:v>70.849999999999994</c:v>
                </c:pt>
                <c:pt idx="2">
                  <c:v>50.25</c:v>
                </c:pt>
                <c:pt idx="3">
                  <c:v>60.39</c:v>
                </c:pt>
                <c:pt idx="4">
                  <c:v>56.77</c:v>
                </c:pt>
              </c:numCache>
            </c:numRef>
          </c:val>
        </c:ser>
        <c:dLbls>
          <c:showLegendKey val="0"/>
          <c:showVal val="0"/>
          <c:showCatName val="0"/>
          <c:showSerName val="0"/>
          <c:showPercent val="0"/>
          <c:showBubbleSize val="0"/>
        </c:dLbls>
        <c:gapWidth val="150"/>
        <c:axId val="28751744"/>
        <c:axId val="2875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28751744"/>
        <c:axId val="28753920"/>
      </c:lineChart>
      <c:dateAx>
        <c:axId val="28751744"/>
        <c:scaling>
          <c:orientation val="minMax"/>
        </c:scaling>
        <c:delete val="1"/>
        <c:axPos val="b"/>
        <c:numFmt formatCode="ge" sourceLinked="1"/>
        <c:majorTickMark val="none"/>
        <c:minorTickMark val="none"/>
        <c:tickLblPos val="none"/>
        <c:crossAx val="28753920"/>
        <c:crosses val="autoZero"/>
        <c:auto val="1"/>
        <c:lblOffset val="100"/>
        <c:baseTimeUnit val="years"/>
      </c:dateAx>
      <c:valAx>
        <c:axId val="2875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5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224.07</c:v>
                </c:pt>
                <c:pt idx="1">
                  <c:v>224.03</c:v>
                </c:pt>
                <c:pt idx="2">
                  <c:v>316.37</c:v>
                </c:pt>
                <c:pt idx="3">
                  <c:v>271.91000000000003</c:v>
                </c:pt>
                <c:pt idx="4">
                  <c:v>289.77</c:v>
                </c:pt>
              </c:numCache>
            </c:numRef>
          </c:val>
        </c:ser>
        <c:dLbls>
          <c:showLegendKey val="0"/>
          <c:showVal val="0"/>
          <c:showCatName val="0"/>
          <c:showSerName val="0"/>
          <c:showPercent val="0"/>
          <c:showBubbleSize val="0"/>
        </c:dLbls>
        <c:gapWidth val="150"/>
        <c:axId val="28767744"/>
        <c:axId val="2876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28767744"/>
        <c:axId val="28769664"/>
      </c:lineChart>
      <c:dateAx>
        <c:axId val="28767744"/>
        <c:scaling>
          <c:orientation val="minMax"/>
        </c:scaling>
        <c:delete val="1"/>
        <c:axPos val="b"/>
        <c:numFmt formatCode="ge" sourceLinked="1"/>
        <c:majorTickMark val="none"/>
        <c:minorTickMark val="none"/>
        <c:tickLblPos val="none"/>
        <c:crossAx val="28769664"/>
        <c:crosses val="autoZero"/>
        <c:auto val="1"/>
        <c:lblOffset val="100"/>
        <c:baseTimeUnit val="years"/>
      </c:dateAx>
      <c:valAx>
        <c:axId val="2876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6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【643.19】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25"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白鷹町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14667</v>
      </c>
      <c r="AM8" s="64"/>
      <c r="AN8" s="64"/>
      <c r="AO8" s="64"/>
      <c r="AP8" s="64"/>
      <c r="AQ8" s="64"/>
      <c r="AR8" s="64"/>
      <c r="AS8" s="64"/>
      <c r="AT8" s="63">
        <f>データ!S6</f>
        <v>157.71</v>
      </c>
      <c r="AU8" s="63"/>
      <c r="AV8" s="63"/>
      <c r="AW8" s="63"/>
      <c r="AX8" s="63"/>
      <c r="AY8" s="63"/>
      <c r="AZ8" s="63"/>
      <c r="BA8" s="63"/>
      <c r="BB8" s="63">
        <f>データ!T6</f>
        <v>93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5.51</v>
      </c>
      <c r="Q10" s="63"/>
      <c r="R10" s="63"/>
      <c r="S10" s="63"/>
      <c r="T10" s="63"/>
      <c r="U10" s="63"/>
      <c r="V10" s="63"/>
      <c r="W10" s="63">
        <f>データ!P6</f>
        <v>100</v>
      </c>
      <c r="X10" s="63"/>
      <c r="Y10" s="63"/>
      <c r="Z10" s="63"/>
      <c r="AA10" s="63"/>
      <c r="AB10" s="63"/>
      <c r="AC10" s="63"/>
      <c r="AD10" s="64">
        <f>データ!Q6</f>
        <v>3456</v>
      </c>
      <c r="AE10" s="64"/>
      <c r="AF10" s="64"/>
      <c r="AG10" s="64"/>
      <c r="AH10" s="64"/>
      <c r="AI10" s="64"/>
      <c r="AJ10" s="64"/>
      <c r="AK10" s="2"/>
      <c r="AL10" s="64">
        <f>データ!U6</f>
        <v>803</v>
      </c>
      <c r="AM10" s="64"/>
      <c r="AN10" s="64"/>
      <c r="AO10" s="64"/>
      <c r="AP10" s="64"/>
      <c r="AQ10" s="64"/>
      <c r="AR10" s="64"/>
      <c r="AS10" s="64"/>
      <c r="AT10" s="63">
        <f>データ!V6</f>
        <v>152.06</v>
      </c>
      <c r="AU10" s="63"/>
      <c r="AV10" s="63"/>
      <c r="AW10" s="63"/>
      <c r="AX10" s="63"/>
      <c r="AY10" s="63"/>
      <c r="AZ10" s="63"/>
      <c r="BA10" s="63"/>
      <c r="BB10" s="63">
        <f>データ!W6</f>
        <v>5.28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64025</v>
      </c>
      <c r="D6" s="31">
        <f t="shared" si="3"/>
        <v>47</v>
      </c>
      <c r="E6" s="31">
        <f t="shared" si="3"/>
        <v>18</v>
      </c>
      <c r="F6" s="31">
        <f t="shared" si="3"/>
        <v>0</v>
      </c>
      <c r="G6" s="31">
        <f t="shared" si="3"/>
        <v>0</v>
      </c>
      <c r="H6" s="31" t="str">
        <f t="shared" si="3"/>
        <v>山形県　白鷹町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5.51</v>
      </c>
      <c r="P6" s="32">
        <f t="shared" si="3"/>
        <v>100</v>
      </c>
      <c r="Q6" s="32">
        <f t="shared" si="3"/>
        <v>3456</v>
      </c>
      <c r="R6" s="32">
        <f t="shared" si="3"/>
        <v>14667</v>
      </c>
      <c r="S6" s="32">
        <f t="shared" si="3"/>
        <v>157.71</v>
      </c>
      <c r="T6" s="32">
        <f t="shared" si="3"/>
        <v>93</v>
      </c>
      <c r="U6" s="32">
        <f t="shared" si="3"/>
        <v>803</v>
      </c>
      <c r="V6" s="32">
        <f t="shared" si="3"/>
        <v>152.06</v>
      </c>
      <c r="W6" s="32">
        <f t="shared" si="3"/>
        <v>5.28</v>
      </c>
      <c r="X6" s="33">
        <f>IF(X7="",NA(),X7)</f>
        <v>90.97</v>
      </c>
      <c r="Y6" s="33">
        <f t="shared" ref="Y6:AG6" si="4">IF(Y7="",NA(),Y7)</f>
        <v>102.52</v>
      </c>
      <c r="Z6" s="33">
        <f t="shared" si="4"/>
        <v>92.49</v>
      </c>
      <c r="AA6" s="33">
        <f t="shared" si="4"/>
        <v>96.55</v>
      </c>
      <c r="AB6" s="33">
        <f t="shared" si="4"/>
        <v>102.72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421.01</v>
      </c>
      <c r="BK6" s="33">
        <f t="shared" si="7"/>
        <v>430.64</v>
      </c>
      <c r="BL6" s="33">
        <f t="shared" si="7"/>
        <v>446.63</v>
      </c>
      <c r="BM6" s="33">
        <f t="shared" si="7"/>
        <v>416.91</v>
      </c>
      <c r="BN6" s="33">
        <f t="shared" si="7"/>
        <v>719.56</v>
      </c>
      <c r="BO6" s="32" t="str">
        <f>IF(BO7="","",IF(BO7="-","【-】","【"&amp;SUBSTITUTE(TEXT(BO7,"#,##0.00"),"-","△")&amp;"】"))</f>
        <v>【643.19】</v>
      </c>
      <c r="BP6" s="33">
        <f>IF(BP7="",NA(),BP7)</f>
        <v>71.010000000000005</v>
      </c>
      <c r="BQ6" s="33">
        <f t="shared" ref="BQ6:BY6" si="8">IF(BQ7="",NA(),BQ7)</f>
        <v>70.849999999999994</v>
      </c>
      <c r="BR6" s="33">
        <f t="shared" si="8"/>
        <v>50.25</v>
      </c>
      <c r="BS6" s="33">
        <f t="shared" si="8"/>
        <v>60.39</v>
      </c>
      <c r="BT6" s="33">
        <f t="shared" si="8"/>
        <v>56.77</v>
      </c>
      <c r="BU6" s="33">
        <f t="shared" si="8"/>
        <v>58.98</v>
      </c>
      <c r="BV6" s="33">
        <f t="shared" si="8"/>
        <v>58.78</v>
      </c>
      <c r="BW6" s="33">
        <f t="shared" si="8"/>
        <v>58.53</v>
      </c>
      <c r="BX6" s="33">
        <f t="shared" si="8"/>
        <v>57.93</v>
      </c>
      <c r="BY6" s="33">
        <f t="shared" si="8"/>
        <v>57.03</v>
      </c>
      <c r="BZ6" s="32" t="str">
        <f>IF(BZ7="","",IF(BZ7="-","【-】","【"&amp;SUBSTITUTE(TEXT(BZ7,"#,##0.00"),"-","△")&amp;"】"))</f>
        <v>【59.44】</v>
      </c>
      <c r="CA6" s="33">
        <f>IF(CA7="",NA(),CA7)</f>
        <v>224.07</v>
      </c>
      <c r="CB6" s="33">
        <f t="shared" ref="CB6:CJ6" si="9">IF(CB7="",NA(),CB7)</f>
        <v>224.03</v>
      </c>
      <c r="CC6" s="33">
        <f t="shared" si="9"/>
        <v>316.37</v>
      </c>
      <c r="CD6" s="33">
        <f t="shared" si="9"/>
        <v>271.91000000000003</v>
      </c>
      <c r="CE6" s="33">
        <f t="shared" si="9"/>
        <v>289.77</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47.2</v>
      </c>
      <c r="CM6" s="33">
        <f t="shared" ref="CM6:CU6" si="10">IF(CM7="",NA(),CM7)</f>
        <v>54</v>
      </c>
      <c r="CN6" s="33">
        <f t="shared" si="10"/>
        <v>55.08</v>
      </c>
      <c r="CO6" s="33">
        <f t="shared" si="10"/>
        <v>58.33</v>
      </c>
      <c r="CP6" s="33">
        <f t="shared" si="10"/>
        <v>57.09</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64025</v>
      </c>
      <c r="D7" s="35">
        <v>47</v>
      </c>
      <c r="E7" s="35">
        <v>18</v>
      </c>
      <c r="F7" s="35">
        <v>0</v>
      </c>
      <c r="G7" s="35">
        <v>0</v>
      </c>
      <c r="H7" s="35" t="s">
        <v>96</v>
      </c>
      <c r="I7" s="35" t="s">
        <v>97</v>
      </c>
      <c r="J7" s="35" t="s">
        <v>98</v>
      </c>
      <c r="K7" s="35" t="s">
        <v>99</v>
      </c>
      <c r="L7" s="35" t="s">
        <v>100</v>
      </c>
      <c r="M7" s="36" t="s">
        <v>101</v>
      </c>
      <c r="N7" s="36" t="s">
        <v>102</v>
      </c>
      <c r="O7" s="36">
        <v>5.51</v>
      </c>
      <c r="P7" s="36">
        <v>100</v>
      </c>
      <c r="Q7" s="36">
        <v>3456</v>
      </c>
      <c r="R7" s="36">
        <v>14667</v>
      </c>
      <c r="S7" s="36">
        <v>157.71</v>
      </c>
      <c r="T7" s="36">
        <v>93</v>
      </c>
      <c r="U7" s="36">
        <v>803</v>
      </c>
      <c r="V7" s="36">
        <v>152.06</v>
      </c>
      <c r="W7" s="36">
        <v>5.28</v>
      </c>
      <c r="X7" s="36">
        <v>90.97</v>
      </c>
      <c r="Y7" s="36">
        <v>102.52</v>
      </c>
      <c r="Z7" s="36">
        <v>92.49</v>
      </c>
      <c r="AA7" s="36">
        <v>96.55</v>
      </c>
      <c r="AB7" s="36">
        <v>102.72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421.01</v>
      </c>
      <c r="BK7" s="36">
        <v>430.64</v>
      </c>
      <c r="BL7" s="36">
        <v>446.63</v>
      </c>
      <c r="BM7" s="36">
        <v>416.91</v>
      </c>
      <c r="BN7" s="36">
        <v>719.56</v>
      </c>
      <c r="BO7" s="36">
        <v>643.19000000000005</v>
      </c>
      <c r="BP7" s="36">
        <v>71.010000000000005</v>
      </c>
      <c r="BQ7" s="36">
        <v>70.849999999999994</v>
      </c>
      <c r="BR7" s="36">
        <v>50.25</v>
      </c>
      <c r="BS7" s="36">
        <v>60.39</v>
      </c>
      <c r="BT7" s="36">
        <v>56.77</v>
      </c>
      <c r="BU7" s="36">
        <v>58.98</v>
      </c>
      <c r="BV7" s="36">
        <v>58.78</v>
      </c>
      <c r="BW7" s="36">
        <v>58.53</v>
      </c>
      <c r="BX7" s="36">
        <v>57.93</v>
      </c>
      <c r="BY7" s="36">
        <v>57.03</v>
      </c>
      <c r="BZ7" s="36">
        <v>59.44</v>
      </c>
      <c r="CA7" s="36">
        <v>224.07</v>
      </c>
      <c r="CB7" s="36">
        <v>224.03</v>
      </c>
      <c r="CC7" s="36">
        <v>316.37</v>
      </c>
      <c r="CD7" s="36">
        <v>271.91000000000003</v>
      </c>
      <c r="CE7" s="36">
        <v>289.77</v>
      </c>
      <c r="CF7" s="36">
        <v>253.84</v>
      </c>
      <c r="CG7" s="36">
        <v>257.02999999999997</v>
      </c>
      <c r="CH7" s="36">
        <v>266.57</v>
      </c>
      <c r="CI7" s="36">
        <v>276.93</v>
      </c>
      <c r="CJ7" s="36">
        <v>283.73</v>
      </c>
      <c r="CK7" s="36">
        <v>272.79000000000002</v>
      </c>
      <c r="CL7" s="36">
        <v>47.2</v>
      </c>
      <c r="CM7" s="36">
        <v>54</v>
      </c>
      <c r="CN7" s="36">
        <v>55.08</v>
      </c>
      <c r="CO7" s="36">
        <v>58.33</v>
      </c>
      <c r="CP7" s="36">
        <v>57.09</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dcterms:created xsi:type="dcterms:W3CDTF">2016-12-02T03:11:22Z</dcterms:created>
  <dcterms:modified xsi:type="dcterms:W3CDTF">2017-02-16T05:34:03Z</dcterms:modified>
  <cp:category/>
</cp:coreProperties>
</file>