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15" windowWidth="19230" windowHeight="528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P6" i="5"/>
  <c r="O6" i="5"/>
  <c r="P10" i="4" s="1"/>
  <c r="N6" i="5"/>
  <c r="I10" i="4" s="1"/>
  <c r="M6" i="5"/>
  <c r="L6" i="5"/>
  <c r="K6" i="5"/>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AD10" i="4"/>
  <c r="W10" i="4"/>
  <c r="B10" i="4"/>
  <c r="BB8" i="4"/>
  <c r="W8" i="4"/>
  <c r="P8" i="4"/>
  <c r="B8" i="4"/>
  <c r="B6" i="4"/>
  <c r="D10" i="5" l="1"/>
  <c r="C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<sst xmlns="http://schemas.openxmlformats.org/spreadsheetml/2006/main" count="226" uniqueCount="111">
  <si>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</si>
  <si>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</si>
  <si>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</si>
  <si>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</si>
  <si>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</si>
  <si>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</si>
  <si>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</si>
  <si>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</si>
  <si>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</si>
  <si>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</si>
  <si>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</si>
  <si>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</si>
  <si>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</si>
  <si>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</si>
  <si>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</si>
  <si>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</si>
  <si>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</si>
  <si>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</si>
  <si>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</si>
  <si>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</si>
  <si>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</si>
  <si>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</si>
  <si>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</si>
  <si>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</si>
  <si>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</si>
  <si>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</si>
  <si>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</si>
  <si>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</si>
  <si>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</si>
  <si>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</si>
  <si>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</si>
  <si>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</si>
  <si>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</si>
  <si>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</si>
  <si>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</si>
  <si>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</si>
  <si>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</si>
  <si>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</si>
  <si>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</si>
  <si>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</si>
  <si>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</si>
  <si>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</si>
  <si>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</si>
  <si>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</si>
  <si>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</si>
  <si>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</si>
  <si>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</si>
  <si>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</si>
  <si>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</si>
  <si>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</si>
  <si>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</si>
  <si>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</si>
  <si>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</si>
  <si>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</si>
  <si>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</si>
  <si>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</si>
  <si>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</si>
  <si>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</si>
  <si>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</si>
  <si>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</si>
  <si>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</si>
  <si>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</si>
  <si>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</si>
  <si>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</si>
  <si>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</si>
  <si>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</si>
  <si>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</si>
  <si>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</si>
  <si>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</si>
  <si>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</si>
  <si>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</si>
  <si>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</si>
  <si>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</si>
  <si>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</si>
  <si>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</si>
  <si>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</si>
  <si>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</si>
  <si>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</si>
  <si>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</si>
  <si>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</si>
  <si>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</si>
  <si>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</si>
  <si>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</si>
  <si>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</si>
  <si>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</si>
  <si>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</si>
  <si>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</si>
  <si>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</si>
  <si>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</si>
  <si>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</si>
  <si>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</si>
  <si>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</si>
  <si>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</si>
  <si>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</si>
  <si>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</si>
  <si>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</si>
  <si>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庄内町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</si>
  <si>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</si>
  <si>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</si>
  <si>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</si>
  <si>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</si>
  <si>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</si>
  <si>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</si>
  <si>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</si>
  <si>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</si>
  <si>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</si>
  <si>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</si>
  <si>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</si>
  <si>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施設は管渠のみであり、平成6年から整備が開始されている。管渠については小口径の塩ビ管を使用しているため、標準耐用年数（50年）を超えるものは無い。
　将来的には、管渠の機能保持のためストックマネジメント手法による対応が必要と考える。</t>
    <rPh sb="1" eb="3">
      <t>シセツ</t>
    </rPh>
    <rPh sb="4" eb="6">
      <t>カンキョ</t>
    </rPh>
    <rPh sb="12" eb="14">
      <t>ヘイセイ</t>
    </rPh>
    <rPh sb="15" eb="16">
      <t>ネン</t>
    </rPh>
    <rPh sb="18" eb="20">
      <t>セイビ</t>
    </rPh>
    <rPh sb="21" eb="23">
      <t>カイシ</t>
    </rPh>
    <rPh sb="29" eb="31">
      <t>カンキョ</t>
    </rPh>
    <rPh sb="36" eb="39">
      <t>ショウコウケイ</t>
    </rPh>
    <rPh sb="40" eb="41">
      <t>エン</t>
    </rPh>
    <rPh sb="42" eb="43">
      <t>カン</t>
    </rPh>
    <rPh sb="44" eb="46">
      <t>シヨウ</t>
    </rPh>
    <rPh sb="53" eb="55">
      <t>ヒョウジュン</t>
    </rPh>
    <rPh sb="55" eb="57">
      <t>タイヨウ</t>
    </rPh>
    <rPh sb="57" eb="59">
      <t>ネンスウ</t>
    </rPh>
    <rPh sb="62" eb="63">
      <t>ネン</t>
    </rPh>
    <rPh sb="65" eb="66">
      <t>コ</t>
    </rPh>
    <rPh sb="71" eb="72">
      <t>ナ</t>
    </rPh>
    <rPh sb="76" eb="79">
      <t>ショウライテキ</t>
    </rPh>
    <rPh sb="82" eb="84">
      <t>カンキョ</t>
    </rPh>
    <rPh sb="85" eb="87">
      <t>キノウ</t>
    </rPh>
    <rPh sb="87" eb="89">
      <t>ホジ</t>
    </rPh>
    <rPh sb="102" eb="104">
      <t>シュホウ</t>
    </rPh>
    <rPh sb="107" eb="109">
      <t>タイオウ</t>
    </rPh>
    <rPh sb="110" eb="112">
      <t>ヒツヨウ</t>
    </rPh>
    <rPh sb="113" eb="114">
      <t>カンガ</t>
    </rPh>
    <phoneticPr fontId="4"/>
  </si>
  <si>
    <t>　人口の減少・町民の節水意識の向上により使用料の大幅な伸びが期待できない状況に加え、償還額が年々増加するため、一般会計からの繰入金に頼らざるを得ない状況にある。
　今後の取り組みとしては、水洗化率の向上による使用料の増加や、計画的な修繕等による費用の抑制により健全化を図る。
　使用料の見直しについては、農業集落排水使用料との画一的な見直しが求められることから、慎重な判断が必要となる。</t>
    <phoneticPr fontId="4"/>
  </si>
  <si>
    <r>
      <t xml:space="preserve">　収益的収支比率については、改善傾向にあったものの、地方債償還金の増額などが影響し、前年度を僅かに下回る結果となった。
　企業債残高対事業規模比率について、相当程度低い数値となっているが、これは一般会計繰入金を財源としているためである。また、企業債残高は年々減少している。
　経費回収率及び汚水処理原価については、使用料収入・年間有収水量の微増により、平均より良い数値となっている。
</t>
    </r>
    <r>
      <rPr>
        <sz val="11"/>
        <rFont val="ＭＳ ゴシック"/>
        <family val="3"/>
        <charset val="128"/>
      </rPr>
      <t>　水洗化率については、平均より高い数値にあり僅かずつではあるが増加している。</t>
    </r>
    <rPh sb="26" eb="29">
      <t>チホウサイ</t>
    </rPh>
    <rPh sb="29" eb="31">
      <t>ショウカン</t>
    </rPh>
    <rPh sb="31" eb="32">
      <t>キン</t>
    </rPh>
    <rPh sb="33" eb="35">
      <t>ゾウガク</t>
    </rPh>
    <rPh sb="46" eb="47">
      <t>ワズ</t>
    </rPh>
    <rPh sb="78" eb="80">
      <t>ソウトウ</t>
    </rPh>
    <rPh sb="80" eb="82">
      <t>テイド</t>
    </rPh>
    <rPh sb="82" eb="83">
      <t>ヒク</t>
    </rPh>
    <rPh sb="84" eb="86">
      <t>スウチ</t>
    </rPh>
    <rPh sb="163" eb="165">
      <t>ネンカン</t>
    </rPh>
    <rPh sb="165" eb="167">
      <t>ユウシュウ</t>
    </rPh>
    <rPh sb="167" eb="169">
      <t>スイリョウ</t>
    </rPh>
    <rPh sb="180" eb="181">
      <t>ヨ</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</si>
</sst>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5410560"/>
        <c:axId val="4565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0.14000000000000001</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45410560"/>
        <c:axId val="45658496"/>
      </c:lineChart>
      <c:dateAx>
        <c:axId val="45410560"/>
        <c:scaling>
          <c:orientation val="minMax"/>
        </c:scaling>
        <c:delete val="1"/>
        <c:axPos val="b"/>
        <c:numFmt formatCode="ge" sourceLinked="1"/>
        <c:majorTickMark val="none"/>
        <c:minorTickMark val="none"/>
        <c:tickLblPos val="none"/>
        <c:crossAx val="45658496"/>
        <c:crosses val="autoZero"/>
        <c:auto val="1"/>
        <c:lblOffset val="100"/>
        <c:baseTimeUnit val="years"/>
      </c:dateAx>
      <c:valAx>
        <c:axId val="456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1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667776"/>
        <c:axId val="10470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41.48</c:v>
                </c:pt>
                <c:pt idx="1">
                  <c:v>41.95</c:v>
                </c:pt>
                <c:pt idx="2">
                  <c:v>50.32</c:v>
                </c:pt>
                <c:pt idx="3">
                  <c:v>49.89</c:v>
                </c:pt>
                <c:pt idx="4">
                  <c:v>49.39</c:v>
                </c:pt>
              </c:numCache>
            </c:numRef>
          </c:val>
          <c:smooth val="0"/>
        </c:ser>
        <c:dLbls>
          <c:showLegendKey val="0"/>
          <c:showVal val="0"/>
          <c:showCatName val="0"/>
          <c:showSerName val="0"/>
          <c:showPercent val="0"/>
          <c:showBubbleSize val="0"/>
        </c:dLbls>
        <c:marker val="1"/>
        <c:smooth val="0"/>
        <c:axId val="104667776"/>
        <c:axId val="104706816"/>
      </c:lineChart>
      <c:dateAx>
        <c:axId val="104667776"/>
        <c:scaling>
          <c:orientation val="minMax"/>
        </c:scaling>
        <c:delete val="1"/>
        <c:axPos val="b"/>
        <c:numFmt formatCode="ge" sourceLinked="1"/>
        <c:majorTickMark val="none"/>
        <c:minorTickMark val="none"/>
        <c:tickLblPos val="none"/>
        <c:crossAx val="104706816"/>
        <c:crosses val="autoZero"/>
        <c:auto val="1"/>
        <c:lblOffset val="100"/>
        <c:baseTimeUnit val="years"/>
      </c:dateAx>
      <c:valAx>
        <c:axId val="10470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6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86.09</c:v>
                </c:pt>
                <c:pt idx="1">
                  <c:v>86.23</c:v>
                </c:pt>
                <c:pt idx="2">
                  <c:v>86.91</c:v>
                </c:pt>
                <c:pt idx="3">
                  <c:v>87.81</c:v>
                </c:pt>
                <c:pt idx="4">
                  <c:v>88.15</c:v>
                </c:pt>
              </c:numCache>
            </c:numRef>
          </c:val>
        </c:ser>
        <c:dLbls>
          <c:showLegendKey val="0"/>
          <c:showVal val="0"/>
          <c:showCatName val="0"/>
          <c:showSerName val="0"/>
          <c:showPercent val="0"/>
          <c:showBubbleSize val="0"/>
        </c:dLbls>
        <c:gapWidth val="150"/>
        <c:axId val="104732928"/>
        <c:axId val="104739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65.739999999999995</c:v>
                </c:pt>
                <c:pt idx="1">
                  <c:v>64.459999999999994</c:v>
                </c:pt>
                <c:pt idx="2">
                  <c:v>84.57</c:v>
                </c:pt>
                <c:pt idx="3">
                  <c:v>84.73</c:v>
                </c:pt>
                <c:pt idx="4">
                  <c:v>83.96</c:v>
                </c:pt>
              </c:numCache>
            </c:numRef>
          </c:val>
          <c:smooth val="0"/>
        </c:ser>
        <c:dLbls>
          <c:showLegendKey val="0"/>
          <c:showVal val="0"/>
          <c:showCatName val="0"/>
          <c:showSerName val="0"/>
          <c:showPercent val="0"/>
          <c:showBubbleSize val="0"/>
        </c:dLbls>
        <c:marker val="1"/>
        <c:smooth val="0"/>
        <c:axId val="104732928"/>
        <c:axId val="104739200"/>
      </c:lineChart>
      <c:dateAx>
        <c:axId val="104732928"/>
        <c:scaling>
          <c:orientation val="minMax"/>
        </c:scaling>
        <c:delete val="1"/>
        <c:axPos val="b"/>
        <c:numFmt formatCode="ge" sourceLinked="1"/>
        <c:majorTickMark val="none"/>
        <c:minorTickMark val="none"/>
        <c:tickLblPos val="none"/>
        <c:crossAx val="104739200"/>
        <c:crosses val="autoZero"/>
        <c:auto val="1"/>
        <c:lblOffset val="100"/>
        <c:baseTimeUnit val="years"/>
      </c:dateAx>
      <c:valAx>
        <c:axId val="10473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3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85.86</c:v>
                </c:pt>
                <c:pt idx="1">
                  <c:v>86.77</c:v>
                </c:pt>
                <c:pt idx="2">
                  <c:v>86.9</c:v>
                </c:pt>
                <c:pt idx="3">
                  <c:v>94.22</c:v>
                </c:pt>
                <c:pt idx="4">
                  <c:v>93.8</c:v>
                </c:pt>
              </c:numCache>
            </c:numRef>
          </c:val>
        </c:ser>
        <c:dLbls>
          <c:showLegendKey val="0"/>
          <c:showVal val="0"/>
          <c:showCatName val="0"/>
          <c:showSerName val="0"/>
          <c:showPercent val="0"/>
          <c:showBubbleSize val="0"/>
        </c:dLbls>
        <c:gapWidth val="150"/>
        <c:axId val="45590400"/>
        <c:axId val="4560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590400"/>
        <c:axId val="45600768"/>
      </c:lineChart>
      <c:dateAx>
        <c:axId val="45590400"/>
        <c:scaling>
          <c:orientation val="minMax"/>
        </c:scaling>
        <c:delete val="1"/>
        <c:axPos val="b"/>
        <c:numFmt formatCode="ge" sourceLinked="1"/>
        <c:majorTickMark val="none"/>
        <c:minorTickMark val="none"/>
        <c:tickLblPos val="none"/>
        <c:crossAx val="45600768"/>
        <c:crosses val="autoZero"/>
        <c:auto val="1"/>
        <c:lblOffset val="100"/>
        <c:baseTimeUnit val="years"/>
      </c:dateAx>
      <c:valAx>
        <c:axId val="4560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9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351872"/>
        <c:axId val="4635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351872"/>
        <c:axId val="46353792"/>
      </c:lineChart>
      <c:dateAx>
        <c:axId val="46351872"/>
        <c:scaling>
          <c:orientation val="minMax"/>
        </c:scaling>
        <c:delete val="1"/>
        <c:axPos val="b"/>
        <c:numFmt formatCode="ge" sourceLinked="1"/>
        <c:majorTickMark val="none"/>
        <c:minorTickMark val="none"/>
        <c:tickLblPos val="none"/>
        <c:crossAx val="46353792"/>
        <c:crosses val="autoZero"/>
        <c:auto val="1"/>
        <c:lblOffset val="100"/>
        <c:baseTimeUnit val="years"/>
      </c:dateAx>
      <c:valAx>
        <c:axId val="4635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5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393984"/>
        <c:axId val="46404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393984"/>
        <c:axId val="46404352"/>
      </c:lineChart>
      <c:dateAx>
        <c:axId val="46393984"/>
        <c:scaling>
          <c:orientation val="minMax"/>
        </c:scaling>
        <c:delete val="1"/>
        <c:axPos val="b"/>
        <c:numFmt formatCode="ge" sourceLinked="1"/>
        <c:majorTickMark val="none"/>
        <c:minorTickMark val="none"/>
        <c:tickLblPos val="none"/>
        <c:crossAx val="46404352"/>
        <c:crosses val="autoZero"/>
        <c:auto val="1"/>
        <c:lblOffset val="100"/>
        <c:baseTimeUnit val="years"/>
      </c:dateAx>
      <c:valAx>
        <c:axId val="4640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9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431232"/>
        <c:axId val="4644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431232"/>
        <c:axId val="46441600"/>
      </c:lineChart>
      <c:dateAx>
        <c:axId val="46431232"/>
        <c:scaling>
          <c:orientation val="minMax"/>
        </c:scaling>
        <c:delete val="1"/>
        <c:axPos val="b"/>
        <c:numFmt formatCode="ge" sourceLinked="1"/>
        <c:majorTickMark val="none"/>
        <c:minorTickMark val="none"/>
        <c:tickLblPos val="none"/>
        <c:crossAx val="46441600"/>
        <c:crosses val="autoZero"/>
        <c:auto val="1"/>
        <c:lblOffset val="100"/>
        <c:baseTimeUnit val="years"/>
      </c:dateAx>
      <c:valAx>
        <c:axId val="4644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3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811136"/>
        <c:axId val="10481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811136"/>
        <c:axId val="104817408"/>
      </c:lineChart>
      <c:dateAx>
        <c:axId val="104811136"/>
        <c:scaling>
          <c:orientation val="minMax"/>
        </c:scaling>
        <c:delete val="1"/>
        <c:axPos val="b"/>
        <c:numFmt formatCode="ge" sourceLinked="1"/>
        <c:majorTickMark val="none"/>
        <c:minorTickMark val="none"/>
        <c:tickLblPos val="none"/>
        <c:crossAx val="104817408"/>
        <c:crosses val="autoZero"/>
        <c:auto val="1"/>
        <c:lblOffset val="100"/>
        <c:baseTimeUnit val="years"/>
      </c:dateAx>
      <c:valAx>
        <c:axId val="10481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1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612.85</c:v>
                </c:pt>
                <c:pt idx="1">
                  <c:v>623.15</c:v>
                </c:pt>
                <c:pt idx="2">
                  <c:v>485.47</c:v>
                </c:pt>
                <c:pt idx="3">
                  <c:v>107.31</c:v>
                </c:pt>
                <c:pt idx="4">
                  <c:v>10.55</c:v>
                </c:pt>
              </c:numCache>
            </c:numRef>
          </c:val>
        </c:ser>
        <c:dLbls>
          <c:showLegendKey val="0"/>
          <c:showVal val="0"/>
          <c:showCatName val="0"/>
          <c:showSerName val="0"/>
          <c:showPercent val="0"/>
          <c:showBubbleSize val="0"/>
        </c:dLbls>
        <c:gapWidth val="150"/>
        <c:axId val="104827136"/>
        <c:axId val="10484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1734.34</c:v>
                </c:pt>
                <c:pt idx="1">
                  <c:v>1791.46</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104827136"/>
        <c:axId val="104845696"/>
      </c:lineChart>
      <c:dateAx>
        <c:axId val="104827136"/>
        <c:scaling>
          <c:orientation val="minMax"/>
        </c:scaling>
        <c:delete val="1"/>
        <c:axPos val="b"/>
        <c:numFmt formatCode="ge" sourceLinked="1"/>
        <c:majorTickMark val="none"/>
        <c:minorTickMark val="none"/>
        <c:tickLblPos val="none"/>
        <c:crossAx val="104845696"/>
        <c:crosses val="autoZero"/>
        <c:auto val="1"/>
        <c:lblOffset val="100"/>
        <c:baseTimeUnit val="years"/>
      </c:dateAx>
      <c:valAx>
        <c:axId val="10484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2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75.209999999999994</c:v>
                </c:pt>
                <c:pt idx="1">
                  <c:v>78.34</c:v>
                </c:pt>
                <c:pt idx="2">
                  <c:v>78.25</c:v>
                </c:pt>
                <c:pt idx="3">
                  <c:v>99.95</c:v>
                </c:pt>
                <c:pt idx="4">
                  <c:v>98.54</c:v>
                </c:pt>
              </c:numCache>
            </c:numRef>
          </c:val>
        </c:ser>
        <c:dLbls>
          <c:showLegendKey val="0"/>
          <c:showVal val="0"/>
          <c:showCatName val="0"/>
          <c:showSerName val="0"/>
          <c:showPercent val="0"/>
          <c:showBubbleSize val="0"/>
        </c:dLbls>
        <c:gapWidth val="150"/>
        <c:axId val="104620032"/>
        <c:axId val="10462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55.91</c:v>
                </c:pt>
                <c:pt idx="1">
                  <c:v>51.28</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104620032"/>
        <c:axId val="104621952"/>
      </c:lineChart>
      <c:dateAx>
        <c:axId val="104620032"/>
        <c:scaling>
          <c:orientation val="minMax"/>
        </c:scaling>
        <c:delete val="1"/>
        <c:axPos val="b"/>
        <c:numFmt formatCode="ge" sourceLinked="1"/>
        <c:majorTickMark val="none"/>
        <c:minorTickMark val="none"/>
        <c:tickLblPos val="none"/>
        <c:crossAx val="104621952"/>
        <c:crosses val="autoZero"/>
        <c:auto val="1"/>
        <c:lblOffset val="100"/>
        <c:baseTimeUnit val="years"/>
      </c:dateAx>
      <c:valAx>
        <c:axId val="10462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2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207.35</c:v>
                </c:pt>
                <c:pt idx="1">
                  <c:v>196.38</c:v>
                </c:pt>
                <c:pt idx="2">
                  <c:v>196.65</c:v>
                </c:pt>
                <c:pt idx="3">
                  <c:v>157.09</c:v>
                </c:pt>
                <c:pt idx="4">
                  <c:v>159.54</c:v>
                </c:pt>
              </c:numCache>
            </c:numRef>
          </c:val>
        </c:ser>
        <c:dLbls>
          <c:showLegendKey val="0"/>
          <c:showVal val="0"/>
          <c:showCatName val="0"/>
          <c:showSerName val="0"/>
          <c:showPercent val="0"/>
          <c:showBubbleSize val="0"/>
        </c:dLbls>
        <c:gapWidth val="150"/>
        <c:axId val="104651776"/>
        <c:axId val="10465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284.98</c:v>
                </c:pt>
                <c:pt idx="1">
                  <c:v>311.81</c:v>
                </c:pt>
                <c:pt idx="2">
                  <c:v>247.43</c:v>
                </c:pt>
                <c:pt idx="3">
                  <c:v>248.89</c:v>
                </c:pt>
                <c:pt idx="4">
                  <c:v>250.84</c:v>
                </c:pt>
              </c:numCache>
            </c:numRef>
          </c:val>
          <c:smooth val="0"/>
        </c:ser>
        <c:dLbls>
          <c:showLegendKey val="0"/>
          <c:showVal val="0"/>
          <c:showCatName val="0"/>
          <c:showSerName val="0"/>
          <c:showPercent val="0"/>
          <c:showBubbleSize val="0"/>
        </c:dLbls>
        <c:marker val="1"/>
        <c:smooth val="0"/>
        <c:axId val="104651776"/>
        <c:axId val="104653952"/>
      </c:lineChart>
      <c:dateAx>
        <c:axId val="104651776"/>
        <c:scaling>
          <c:orientation val="minMax"/>
        </c:scaling>
        <c:delete val="1"/>
        <c:axPos val="b"/>
        <c:numFmt formatCode="ge" sourceLinked="1"/>
        <c:majorTickMark val="none"/>
        <c:minorTickMark val="none"/>
        <c:tickLblPos val="none"/>
        <c:crossAx val="104653952"/>
        <c:crosses val="autoZero"/>
        <c:auto val="1"/>
        <c:lblOffset val="100"/>
        <c:baseTimeUnit val="years"/>
      </c:dateAx>
      <c:valAx>
        <c:axId val="10465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5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9" zoomScaleNormal="10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庄内町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22220</v>
      </c>
      <c r="AM8" s="47"/>
      <c r="AN8" s="47"/>
      <c r="AO8" s="47"/>
      <c r="AP8" s="47"/>
      <c r="AQ8" s="47"/>
      <c r="AR8" s="47"/>
      <c r="AS8" s="47"/>
      <c r="AT8" s="43">
        <f>データ!S6</f>
        <v>249.17</v>
      </c>
      <c r="AU8" s="43"/>
      <c r="AV8" s="43"/>
      <c r="AW8" s="43"/>
      <c r="AX8" s="43"/>
      <c r="AY8" s="43"/>
      <c r="AZ8" s="43"/>
      <c r="BA8" s="43"/>
      <c r="BB8" s="43">
        <f>データ!T6</f>
        <v>89.18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49.15</v>
      </c>
      <c r="Q10" s="43"/>
      <c r="R10" s="43"/>
      <c r="S10" s="43"/>
      <c r="T10" s="43"/>
      <c r="U10" s="43"/>
      <c r="V10" s="43"/>
      <c r="W10" s="43">
        <f>データ!P6</f>
        <v>106.41</v>
      </c>
      <c r="X10" s="43"/>
      <c r="Y10" s="43"/>
      <c r="Z10" s="43"/>
      <c r="AA10" s="43"/>
      <c r="AB10" s="43"/>
      <c r="AC10" s="43"/>
      <c r="AD10" s="47">
        <f>データ!Q6</f>
        <v>3088</v>
      </c>
      <c r="AE10" s="47"/>
      <c r="AF10" s="47"/>
      <c r="AG10" s="47"/>
      <c r="AH10" s="47"/>
      <c r="AI10" s="47"/>
      <c r="AJ10" s="47"/>
      <c r="AK10" s="2"/>
      <c r="AL10" s="47">
        <f>データ!U6</f>
        <v>10865</v>
      </c>
      <c r="AM10" s="47"/>
      <c r="AN10" s="47"/>
      <c r="AO10" s="47"/>
      <c r="AP10" s="47"/>
      <c r="AQ10" s="47"/>
      <c r="AR10" s="47"/>
      <c r="AS10" s="47"/>
      <c r="AT10" s="43">
        <f>データ!V6</f>
        <v>4.4000000000000004</v>
      </c>
      <c r="AU10" s="43"/>
      <c r="AV10" s="43"/>
      <c r="AW10" s="43"/>
      <c r="AX10" s="43"/>
      <c r="AY10" s="43"/>
      <c r="AZ10" s="43"/>
      <c r="BA10" s="43"/>
      <c r="BB10" s="43">
        <f>データ!W6</f>
        <v>2469.3200000000002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64289</v>
      </c>
      <c r="D6" s="31">
        <f t="shared" si="3"/>
        <v>47</v>
      </c>
      <c r="E6" s="31">
        <f t="shared" si="3"/>
        <v>17</v>
      </c>
      <c r="F6" s="31">
        <f t="shared" si="3"/>
        <v>1</v>
      </c>
      <c r="G6" s="31">
        <f t="shared" si="3"/>
        <v>0</v>
      </c>
      <c r="H6" s="31" t="str">
        <f t="shared" si="3"/>
        <v>山形県　庄内町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49.15</v>
      </c>
      <c r="P6" s="32">
        <f t="shared" si="3"/>
        <v>106.41</v>
      </c>
      <c r="Q6" s="32">
        <f t="shared" si="3"/>
        <v>3088</v>
      </c>
      <c r="R6" s="32">
        <f t="shared" si="3"/>
        <v>22220</v>
      </c>
      <c r="S6" s="32">
        <f t="shared" si="3"/>
        <v>249.17</v>
      </c>
      <c r="T6" s="32">
        <f t="shared" si="3"/>
        <v>89.18</v>
      </c>
      <c r="U6" s="32">
        <f t="shared" si="3"/>
        <v>10865</v>
      </c>
      <c r="V6" s="32">
        <f t="shared" si="3"/>
        <v>4.4000000000000004</v>
      </c>
      <c r="W6" s="32">
        <f t="shared" si="3"/>
        <v>2469.3200000000002</v>
      </c>
      <c r="X6" s="33">
        <f>IF(X7="",NA(),X7)</f>
        <v>85.86</v>
      </c>
      <c r="Y6" s="33">
        <f t="shared" ref="Y6:AG6" si="4">IF(Y7="",NA(),Y7)</f>
        <v>86.77</v>
      </c>
      <c r="Z6" s="33">
        <f t="shared" si="4"/>
        <v>86.9</v>
      </c>
      <c r="AA6" s="33">
        <f t="shared" si="4"/>
        <v>94.22</v>
      </c>
      <c r="AB6" s="33">
        <f t="shared" si="4"/>
        <v>93.8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612.85</v>
      </c>
      <c r="BF6" s="33">
        <f t="shared" ref="BF6:BN6" si="7">IF(BF7="",NA(),BF7)</f>
        <v>623.15</v>
      </c>
      <c r="BG6" s="33">
        <f t="shared" si="7"/>
        <v>485.47</v>
      </c>
      <c r="BH6" s="33">
        <f t="shared" si="7"/>
        <v>107.31</v>
      </c>
      <c r="BI6" s="33">
        <f t="shared" si="7"/>
        <v>10.55</v>
      </c>
      <c r="BJ6" s="33">
        <f t="shared" si="7"/>
        <v>1734.34</v>
      </c>
      <c r="BK6" s="33">
        <f t="shared" si="7"/>
        <v>1791.46</v>
      </c>
      <c r="BL6" s="33">
        <f t="shared" si="7"/>
        <v>1306.92</v>
      </c>
      <c r="BM6" s="33">
        <f t="shared" si="7"/>
        <v>1203.71</v>
      </c>
      <c r="BN6" s="33">
        <f t="shared" si="7"/>
        <v>1162.3599999999999</v>
      </c>
      <c r="BO6" s="32" t="str">
        <f>IF(BO7="","",IF(BO7="-","【-】","【"&amp;SUBSTITUTE(TEXT(BO7,"#,##0.00"),"-","△")&amp;"】"))</f>
        <v>【763.62】</v>
      </c>
      <c r="BP6" s="33">
        <f>IF(BP7="",NA(),BP7)</f>
        <v>75.209999999999994</v>
      </c>
      <c r="BQ6" s="33">
        <f t="shared" ref="BQ6:BY6" si="8">IF(BQ7="",NA(),BQ7)</f>
        <v>78.34</v>
      </c>
      <c r="BR6" s="33">
        <f t="shared" si="8"/>
        <v>78.25</v>
      </c>
      <c r="BS6" s="33">
        <f t="shared" si="8"/>
        <v>99.95</v>
      </c>
      <c r="BT6" s="33">
        <f t="shared" si="8"/>
        <v>98.54</v>
      </c>
      <c r="BU6" s="33">
        <f t="shared" si="8"/>
        <v>55.91</v>
      </c>
      <c r="BV6" s="33">
        <f t="shared" si="8"/>
        <v>51.28</v>
      </c>
      <c r="BW6" s="33">
        <f t="shared" si="8"/>
        <v>68.510000000000005</v>
      </c>
      <c r="BX6" s="33">
        <f t="shared" si="8"/>
        <v>69.739999999999995</v>
      </c>
      <c r="BY6" s="33">
        <f t="shared" si="8"/>
        <v>68.209999999999994</v>
      </c>
      <c r="BZ6" s="32" t="str">
        <f>IF(BZ7="","",IF(BZ7="-","【-】","【"&amp;SUBSTITUTE(TEXT(BZ7,"#,##0.00"),"-","△")&amp;"】"))</f>
        <v>【98.53】</v>
      </c>
      <c r="CA6" s="33">
        <f>IF(CA7="",NA(),CA7)</f>
        <v>207.35</v>
      </c>
      <c r="CB6" s="33">
        <f t="shared" ref="CB6:CJ6" si="9">IF(CB7="",NA(),CB7)</f>
        <v>196.38</v>
      </c>
      <c r="CC6" s="33">
        <f t="shared" si="9"/>
        <v>196.65</v>
      </c>
      <c r="CD6" s="33">
        <f t="shared" si="9"/>
        <v>157.09</v>
      </c>
      <c r="CE6" s="33">
        <f t="shared" si="9"/>
        <v>159.54</v>
      </c>
      <c r="CF6" s="33">
        <f t="shared" si="9"/>
        <v>284.98</v>
      </c>
      <c r="CG6" s="33">
        <f t="shared" si="9"/>
        <v>311.81</v>
      </c>
      <c r="CH6" s="33">
        <f t="shared" si="9"/>
        <v>247.43</v>
      </c>
      <c r="CI6" s="33">
        <f t="shared" si="9"/>
        <v>248.89</v>
      </c>
      <c r="CJ6" s="33">
        <f t="shared" si="9"/>
        <v>250.84</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41.48</v>
      </c>
      <c r="CR6" s="33">
        <f t="shared" si="10"/>
        <v>41.95</v>
      </c>
      <c r="CS6" s="33">
        <f t="shared" si="10"/>
        <v>50.32</v>
      </c>
      <c r="CT6" s="33">
        <f t="shared" si="10"/>
        <v>49.89</v>
      </c>
      <c r="CU6" s="33">
        <f t="shared" si="10"/>
        <v>49.39</v>
      </c>
      <c r="CV6" s="32" t="str">
        <f>IF(CV7="","",IF(CV7="-","【-】","【"&amp;SUBSTITUTE(TEXT(CV7,"#,##0.00"),"-","△")&amp;"】"))</f>
        <v>【60.01】</v>
      </c>
      <c r="CW6" s="33">
        <f>IF(CW7="",NA(),CW7)</f>
        <v>86.09</v>
      </c>
      <c r="CX6" s="33">
        <f t="shared" ref="CX6:DF6" si="11">IF(CX7="",NA(),CX7)</f>
        <v>86.23</v>
      </c>
      <c r="CY6" s="33">
        <f t="shared" si="11"/>
        <v>86.91</v>
      </c>
      <c r="CZ6" s="33">
        <f t="shared" si="11"/>
        <v>87.81</v>
      </c>
      <c r="DA6" s="33">
        <f t="shared" si="11"/>
        <v>88.15</v>
      </c>
      <c r="DB6" s="33">
        <f t="shared" si="11"/>
        <v>65.739999999999995</v>
      </c>
      <c r="DC6" s="33">
        <f t="shared" si="11"/>
        <v>64.459999999999994</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0.14000000000000001</v>
      </c>
      <c r="EK6" s="33">
        <f t="shared" si="14"/>
        <v>0.14000000000000001</v>
      </c>
      <c r="EL6" s="33">
        <f t="shared" si="14"/>
        <v>0.03</v>
      </c>
      <c r="EM6" s="33">
        <f t="shared" si="14"/>
        <v>0.15</v>
      </c>
      <c r="EN6" s="32" t="str">
        <f>IF(EN7="","",IF(EN7="-","【-】","【"&amp;SUBSTITUTE(TEXT(EN7,"#,##0.00"),"-","△")&amp;"】"))</f>
        <v>【0.23】</v>
      </c>
    </row>
    <row r="7" spans="1:144" s="34" customFormat="1">
      <c r="A7" s="26"/>
      <c r="B7" s="35">
        <v>2015</v>
      </c>
      <c r="C7" s="35">
        <v>64289</v>
      </c>
      <c r="D7" s="35">
        <v>47</v>
      </c>
      <c r="E7" s="35">
        <v>17</v>
      </c>
      <c r="F7" s="35">
        <v>1</v>
      </c>
      <c r="G7" s="35">
        <v>0</v>
      </c>
      <c r="H7" s="35" t="s">
        <v>96</v>
      </c>
      <c r="I7" s="35" t="s">
        <v>97</v>
      </c>
      <c r="J7" s="35" t="s">
        <v>98</v>
      </c>
      <c r="K7" s="35" t="s">
        <v>99</v>
      </c>
      <c r="L7" s="35" t="s">
        <v>100</v>
      </c>
      <c r="M7" s="36" t="s">
        <v>101</v>
      </c>
      <c r="N7" s="36" t="s">
        <v>102</v>
      </c>
      <c r="O7" s="36">
        <v>49.15</v>
      </c>
      <c r="P7" s="36">
        <v>106.41</v>
      </c>
      <c r="Q7" s="36">
        <v>3088</v>
      </c>
      <c r="R7" s="36">
        <v>22220</v>
      </c>
      <c r="S7" s="36">
        <v>249.17</v>
      </c>
      <c r="T7" s="36">
        <v>89.18</v>
      </c>
      <c r="U7" s="36">
        <v>10865</v>
      </c>
      <c r="V7" s="36">
        <v>4.4000000000000004</v>
      </c>
      <c r="W7" s="36">
        <v>2469.3200000000002</v>
      </c>
      <c r="X7" s="36">
        <v>85.86</v>
      </c>
      <c r="Y7" s="36">
        <v>86.77</v>
      </c>
      <c r="Z7" s="36">
        <v>86.9</v>
      </c>
      <c r="AA7" s="36">
        <v>94.22</v>
      </c>
      <c r="AB7" s="36">
        <v>93.8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612.85</v>
      </c>
      <c r="BF7" s="36">
        <v>623.15</v>
      </c>
      <c r="BG7" s="36">
        <v>485.47</v>
      </c>
      <c r="BH7" s="36">
        <v>107.31</v>
      </c>
      <c r="BI7" s="36">
        <v>10.55</v>
      </c>
      <c r="BJ7" s="36">
        <v>1734.34</v>
      </c>
      <c r="BK7" s="36">
        <v>1791.46</v>
      </c>
      <c r="BL7" s="36">
        <v>1306.92</v>
      </c>
      <c r="BM7" s="36">
        <v>1203.71</v>
      </c>
      <c r="BN7" s="36">
        <v>1162.3599999999999</v>
      </c>
      <c r="BO7" s="36">
        <v>763.62</v>
      </c>
      <c r="BP7" s="36">
        <v>75.209999999999994</v>
      </c>
      <c r="BQ7" s="36">
        <v>78.34</v>
      </c>
      <c r="BR7" s="36">
        <v>78.25</v>
      </c>
      <c r="BS7" s="36">
        <v>99.95</v>
      </c>
      <c r="BT7" s="36">
        <v>98.54</v>
      </c>
      <c r="BU7" s="36">
        <v>55.91</v>
      </c>
      <c r="BV7" s="36">
        <v>51.28</v>
      </c>
      <c r="BW7" s="36">
        <v>68.510000000000005</v>
      </c>
      <c r="BX7" s="36">
        <v>69.739999999999995</v>
      </c>
      <c r="BY7" s="36">
        <v>68.209999999999994</v>
      </c>
      <c r="BZ7" s="36">
        <v>98.53</v>
      </c>
      <c r="CA7" s="36">
        <v>207.35</v>
      </c>
      <c r="CB7" s="36">
        <v>196.38</v>
      </c>
      <c r="CC7" s="36">
        <v>196.65</v>
      </c>
      <c r="CD7" s="36">
        <v>157.09</v>
      </c>
      <c r="CE7" s="36">
        <v>159.54</v>
      </c>
      <c r="CF7" s="36">
        <v>284.98</v>
      </c>
      <c r="CG7" s="36">
        <v>311.81</v>
      </c>
      <c r="CH7" s="36">
        <v>247.43</v>
      </c>
      <c r="CI7" s="36">
        <v>248.89</v>
      </c>
      <c r="CJ7" s="36">
        <v>250.84</v>
      </c>
      <c r="CK7" s="36">
        <v>139.69999999999999</v>
      </c>
      <c r="CL7" s="36" t="s">
        <v>101</v>
      </c>
      <c r="CM7" s="36" t="s">
        <v>101</v>
      </c>
      <c r="CN7" s="36" t="s">
        <v>101</v>
      </c>
      <c r="CO7" s="36" t="s">
        <v>101</v>
      </c>
      <c r="CP7" s="36" t="s">
        <v>101</v>
      </c>
      <c r="CQ7" s="36">
        <v>41.48</v>
      </c>
      <c r="CR7" s="36">
        <v>41.95</v>
      </c>
      <c r="CS7" s="36">
        <v>50.32</v>
      </c>
      <c r="CT7" s="36">
        <v>49.89</v>
      </c>
      <c r="CU7" s="36">
        <v>49.39</v>
      </c>
      <c r="CV7" s="36">
        <v>60.01</v>
      </c>
      <c r="CW7" s="36">
        <v>86.09</v>
      </c>
      <c r="CX7" s="36">
        <v>86.23</v>
      </c>
      <c r="CY7" s="36">
        <v>86.91</v>
      </c>
      <c r="CZ7" s="36">
        <v>87.81</v>
      </c>
      <c r="DA7" s="36">
        <v>88.15</v>
      </c>
      <c r="DB7" s="36">
        <v>65.739999999999995</v>
      </c>
      <c r="DC7" s="36">
        <v>64.459999999999994</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0.14000000000000001</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SHONAI28006</cp:lastModifiedBy>
  <dcterms:created xsi:type="dcterms:W3CDTF">2017-02-08T02:45:28Z</dcterms:created>
  <dcterms:modified xsi:type="dcterms:W3CDTF">2017-02-16T06:16:00Z</dcterms:modified>
</cp:coreProperties>
</file>