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20240123【調査依頼：123 15時〆切】公営企業に係る経営比較分析表\【経営比較分析表】2022_063614_47_1718\"/>
    </mc:Choice>
  </mc:AlternateContent>
  <xr:revisionPtr revIDLastSave="0" documentId="13_ncr:1_{9C412641-A475-45D3-BA11-C931D4D62741}" xr6:coauthVersionLast="36" xr6:coauthVersionMax="36" xr10:uidLastSave="{00000000-0000-0000-0000-000000000000}"/>
  <workbookProtection workbookAlgorithmName="SHA-512" workbookHashValue="Gt5M1xIZpl8iTRYct+vv14gk1gFwnL8TGhbhLGO4RRe3nPwG0X6X1TBfgqivF08dE0cpmTj6QaCubeaVA4Oa/A==" workbookSaltValue="BhylnT6tUixuE7P62O++xg==" workbookSpinCount="100000" lockStructure="1"/>
  <bookViews>
    <workbookView xWindow="0" yWindow="0" windowWidth="28800" windowHeight="1239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L10" i="4"/>
  <c r="AD10" i="4"/>
  <c r="P10" i="4"/>
  <c r="I10" i="4"/>
  <c r="B10" i="4"/>
  <c r="AT8" i="4"/>
  <c r="AL8" i="4"/>
  <c r="P8" i="4"/>
  <c r="I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<sst xmlns="http://schemas.openxmlformats.org/spreadsheetml/2006/main" count="236" uniqueCount="119">
  <si>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</si>
  <si>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</si>
  <si>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</si>
  <si>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</si>
  <si>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</si>
  <si>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</si>
  <si>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</si>
  <si>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</si>
  <si>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</si>
  <si>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</si>
  <si>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</si>
  <si>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</si>
  <si>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</si>
  <si>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</si>
  <si>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</si>
  <si>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</si>
  <si>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</si>
  <si>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</si>
  <si>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</si>
  <si>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</si>
  <si>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</si>
  <si>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</si>
  <si>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</si>
  <si>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</si>
  <si>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</si>
  <si>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</si>
  <si>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</si>
  <si>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</si>
  <si>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</si>
  <si>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</si>
  <si>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</si>
  <si>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</si>
  <si>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</si>
  <si>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</si>
  <si>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</si>
  <si>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</si>
  <si>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</si>
  <si>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</si>
  <si>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</si>
  <si>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</si>
  <si>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</si>
  <si>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</si>
  <si>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</si>
  <si>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</si>
  <si>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</si>
  <si>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</si>
  <si>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</si>
  <si>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</si>
  <si>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</si>
  <si>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</si>
  <si>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</si>
  <si>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</si>
  <si>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</si>
  <si>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</si>
  <si>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</si>
  <si>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</si>
  <si>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</si>
  <si>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</si>
  <si>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</si>
  <si>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</si>
  <si>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</si>
  <si>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</si>
  <si>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</si>
  <si>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</si>
  <si>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</si>
  <si>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</si>
  <si>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</si>
  <si>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</si>
  <si>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</si>
  <si>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</si>
  <si>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</si>
  <si>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</si>
  <si>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</si>
  <si>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</si>
  <si>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</si>
  <si>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</si>
  <si>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</si>
  <si>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</si>
  <si>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</si>
  <si>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</si>
  <si>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</si>
  <si>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</si>
  <si>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</si>
  <si>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</si>
  <si>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</si>
  <si>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</si>
  <si>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</si>
  <si>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</si>
  <si>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</si>
  <si>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</si>
  <si>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</si>
  <si>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</si>
  <si>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</si>
  <si>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</si>
  <si>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</si>
  <si>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</si>
  <si>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</si>
  <si>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</si>
  <si>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</si>
  <si>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</si>
  <si>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</si>
  <si>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</si>
  <si>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</si>
  <si>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</si>
  <si>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</si>
  <si>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</si>
  <si>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</si>
  <si>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</si>
  <si>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</si>
  <si>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</si>
  <si>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</si>
  <si>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</si>
  <si>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</si>
  <si>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</si>
  <si>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</si>
  <si>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</si>
  <si>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農業集落排水会計は、現行料金では財源不足であり一般会計からの繰入金を経費に充てている状態である。
　令和元年10月に使用料の見直しを行ったことにより、収益的収支比率及び経費回収率共に一時的に改善が見られたが、維持管理経費の増加に伴い指標が悪化している状況にある。今後も収益増加のため、農業集落排水への加入促進とともに、使用料を段階的に適正水準となるよう改定を実施し、併せて収納対策を講じていく必要がある。
　農業集落排水処理施設（明安地区、有屋地区）及び管渠は、老朽化が進み維持経費が今後増加することが見込まれることから、明安地区については平成28年度に実施した機能診断調査を基に、令和４年度までに機能強化事業による更新工事を実施した。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92" eb="95">
      <t>イチジテキ</t>
    </rPh>
    <rPh sb="112" eb="114">
      <t>ゾウカ</t>
    </rPh>
    <rPh sb="115" eb="116">
      <t>トモナ</t>
    </rPh>
    <rPh sb="117" eb="119">
      <t>シヒョウ</t>
    </rPh>
    <rPh sb="120" eb="122">
      <t>アッカ</t>
    </rPh>
    <rPh sb="126" eb="128">
      <t>ジョウキョウ</t>
    </rPh>
    <rPh sb="143" eb="145">
      <t>ノウギョウ</t>
    </rPh>
    <rPh sb="145" eb="147">
      <t>シュウラク</t>
    </rPh>
    <rPh sb="147" eb="149">
      <t>ハイスイ</t>
    </rPh>
    <rPh sb="218" eb="219">
      <t>チ</t>
    </rPh>
    <rPh sb="223" eb="224">
      <t>チ</t>
    </rPh>
    <rPh sb="292" eb="294">
      <t>レイワ</t>
    </rPh>
    <rPh sb="295" eb="297">
      <t>ネンド</t>
    </rPh>
    <rPh sb="332" eb="334">
      <t>レイワ</t>
    </rPh>
    <rPh sb="335" eb="336">
      <t>ネン</t>
    </rPh>
    <rPh sb="352" eb="354">
      <t>ゼンタイ</t>
    </rPh>
    <rPh sb="373" eb="374">
      <t>ズ</t>
    </rPh>
    <rPh sb="381" eb="383">
      <t>コンゴ</t>
    </rPh>
    <phoneticPr fontId="4"/>
  </si>
  <si>
    <t>　農業集落排水施設は、明安地区が昭和63年度、有屋地区が平成6年度に供用開始しており、老朽化が進んでいるため、機能診断調査を行い更新計画を策定する必要がある。
　明安地区は、平成30年度に更新実施計画を作成し、令和元年度から着工、令和４年度まで計画的に機能強化事業で管路補修、汚水桝更新、処理施設更新などを実施した。（総事業費約２億円）
　また、有屋地区について令和2年度までに機能診断調査を実施し、町全体の農業集落排水事業の最適整備構想を策定済みであるので、今後は、維持管理適正化計画を令和５年度に策定した上で、農村整備事業補助金などを活用し施設の補修や更新を実施していく。</t>
    <rPh sb="13" eb="15">
      <t>チク</t>
    </rPh>
    <rPh sb="105" eb="106">
      <t>レイ</t>
    </rPh>
    <rPh sb="106" eb="107">
      <t>カズ</t>
    </rPh>
    <rPh sb="107" eb="108">
      <t>ゲン</t>
    </rPh>
    <rPh sb="108" eb="109">
      <t>ネン</t>
    </rPh>
    <rPh sb="112" eb="114">
      <t>チャッコウ</t>
    </rPh>
    <rPh sb="115" eb="117">
      <t>レイワ</t>
    </rPh>
    <rPh sb="118" eb="120">
      <t>ネンド</t>
    </rPh>
    <rPh sb="122" eb="125">
      <t>ケイカクテキ</t>
    </rPh>
    <rPh sb="133" eb="135">
      <t>カンロ</t>
    </rPh>
    <rPh sb="135" eb="137">
      <t>ホシュウ</t>
    </rPh>
    <rPh sb="138" eb="141">
      <t>オスイマス</t>
    </rPh>
    <rPh sb="141" eb="143">
      <t>コウシン</t>
    </rPh>
    <rPh sb="144" eb="146">
      <t>ショリ</t>
    </rPh>
    <rPh sb="159" eb="163">
      <t>ソウジギョウヒ</t>
    </rPh>
    <rPh sb="163" eb="164">
      <t>ヤク</t>
    </rPh>
    <rPh sb="165" eb="167">
      <t>オクエン</t>
    </rPh>
    <phoneticPr fontId="4"/>
  </si>
  <si>
    <t>　農業集落排水事業は、明安地区が昭和63年度の供用開始から令和4年度で34年が経過し、施設設備の老朽化が進み、維持経費が増加する傾向にある。
　平成28年度に実施した明安地区の機能診断調査を基に平成30年度に施設更新の実施計画を策定、令和元年度から令和４年度に機能強化事業を行うことで計画的な施設管理、維持経費抑制を図っていく。
　また、有屋地区についても明安地区と同様に機能強化事業を行っていく予定である。
　さらに令和6年度に公営企業会計に移行することから、中長期的な経営分析を行い、適正な料金水準の検討を実施し、併せて加入促進を行うことで収益増加を図っていく。</t>
    <rPh sb="29" eb="31">
      <t>レイワ</t>
    </rPh>
    <rPh sb="33" eb="34">
      <t>ド</t>
    </rPh>
    <rPh sb="72" eb="74">
      <t>ヘイセイ</t>
    </rPh>
    <rPh sb="76" eb="78">
      <t>ネンド</t>
    </rPh>
    <rPh sb="79" eb="81">
      <t>ジッシ</t>
    </rPh>
    <rPh sb="117" eb="119">
      <t>レイワ</t>
    </rPh>
    <rPh sb="119" eb="121">
      <t>ガンネン</t>
    </rPh>
    <rPh sb="121" eb="122">
      <t>ド</t>
    </rPh>
    <rPh sb="142" eb="145">
      <t>ケイカクテキ</t>
    </rPh>
    <rPh sb="146" eb="148">
      <t>シセツ</t>
    </rPh>
    <rPh sb="148" eb="150">
      <t>カンリ</t>
    </rPh>
    <rPh sb="155" eb="157">
      <t>ヨクセイ</t>
    </rPh>
    <rPh sb="158" eb="159">
      <t>ハカ</t>
    </rPh>
    <rPh sb="209" eb="211">
      <t>レイワ</t>
    </rPh>
    <rPh sb="212" eb="214">
      <t>ネンド</t>
    </rPh>
    <rPh sb="215" eb="221">
      <t>コウエイキギョウカイケイ</t>
    </rPh>
    <rPh sb="222" eb="224">
      <t>イコウ</t>
    </rPh>
    <rPh sb="241" eb="242">
      <t>オコナ</t>
    </rPh>
    <rPh sb="252" eb="254">
      <t>ケントウ</t>
    </rPh>
    <rPh sb="255" eb="257">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</si>
</sst>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28E-4818-8B7C-1FF48E20C16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928E-4818-8B7C-1FF48E20C16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69.61</c:v>
                </c:pt>
                <c:pt idx="1">
                  <c:v>55.86</c:v>
                </c:pt>
                <c:pt idx="2">
                  <c:v>49.78</c:v>
                </c:pt>
                <c:pt idx="3">
                  <c:v>50.8</c:v>
                </c:pt>
                <c:pt idx="4">
                  <c:v>48.91</c:v>
                </c:pt>
              </c:numCache>
            </c:numRef>
          </c:val>
          <c:extLst>
            <c:ext xmlns:c16="http://schemas.microsoft.com/office/drawing/2014/chart" uri="{C3380CC4-5D6E-409C-BE32-E72D297353CC}">
              <c16:uniqueId val="{00000000-3217-45EB-BC3B-E966C45B79D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3217-45EB-BC3B-E966C45B79D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90.49</c:v>
                </c:pt>
                <c:pt idx="1">
                  <c:v>92.05</c:v>
                </c:pt>
                <c:pt idx="2">
                  <c:v>91.51</c:v>
                </c:pt>
                <c:pt idx="3">
                  <c:v>92.45</c:v>
                </c:pt>
                <c:pt idx="4">
                  <c:v>93.02</c:v>
                </c:pt>
              </c:numCache>
            </c:numRef>
          </c:val>
          <c:extLst>
            <c:ext xmlns:c16="http://schemas.microsoft.com/office/drawing/2014/chart" uri="{C3380CC4-5D6E-409C-BE32-E72D297353CC}">
              <c16:uniqueId val="{00000000-713E-4FF4-994D-A24E0EBCCB5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713E-4FF4-994D-A24E0EBCCB5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82.82</c:v>
                </c:pt>
                <c:pt idx="1">
                  <c:v>87.55</c:v>
                </c:pt>
                <c:pt idx="2">
                  <c:v>90.65</c:v>
                </c:pt>
                <c:pt idx="3">
                  <c:v>95.95</c:v>
                </c:pt>
                <c:pt idx="4">
                  <c:v>85.79</c:v>
                </c:pt>
              </c:numCache>
            </c:numRef>
          </c:val>
          <c:extLst>
            <c:ext xmlns:c16="http://schemas.microsoft.com/office/drawing/2014/chart" uri="{C3380CC4-5D6E-409C-BE32-E72D297353CC}">
              <c16:uniqueId val="{00000000-5E83-4D60-8325-E112089168F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83-4D60-8325-E112089168F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E0-41EC-95E8-180CE297325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E0-41EC-95E8-180CE297325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EF-4464-ABE2-35D59F83270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EF-4464-ABE2-35D59F83270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B3-4F7A-9569-57CEF08A22B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B3-4F7A-9569-57CEF08A22B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E0-427E-B93B-E9DD8ECDE3C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E0-427E-B93B-E9DD8ECDE3C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45.81</c:v>
                </c:pt>
                <c:pt idx="1">
                  <c:v>43.51</c:v>
                </c:pt>
                <c:pt idx="2">
                  <c:v>33.64</c:v>
                </c:pt>
                <c:pt idx="3">
                  <c:v>24.86</c:v>
                </c:pt>
                <c:pt idx="4">
                  <c:v>121.55</c:v>
                </c:pt>
              </c:numCache>
            </c:numRef>
          </c:val>
          <c:extLst>
            <c:ext xmlns:c16="http://schemas.microsoft.com/office/drawing/2014/chart" uri="{C3380CC4-5D6E-409C-BE32-E72D297353CC}">
              <c16:uniqueId val="{00000000-4C97-4B36-B308-FAE438E60E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4C97-4B36-B308-FAE438E60E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61.6</c:v>
                </c:pt>
                <c:pt idx="1">
                  <c:v>70.78</c:v>
                </c:pt>
                <c:pt idx="2">
                  <c:v>79.42</c:v>
                </c:pt>
                <c:pt idx="3">
                  <c:v>93.3</c:v>
                </c:pt>
                <c:pt idx="4">
                  <c:v>74.760000000000005</c:v>
                </c:pt>
              </c:numCache>
            </c:numRef>
          </c:val>
          <c:extLst>
            <c:ext xmlns:c16="http://schemas.microsoft.com/office/drawing/2014/chart" uri="{C3380CC4-5D6E-409C-BE32-E72D297353CC}">
              <c16:uniqueId val="{00000000-A5A7-4124-9CFD-AFA2CEC23A7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A5A7-4124-9CFD-AFA2CEC23A7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137.59</c:v>
                </c:pt>
                <c:pt idx="1">
                  <c:v>150.46</c:v>
                </c:pt>
                <c:pt idx="2">
                  <c:v>149.99</c:v>
                </c:pt>
                <c:pt idx="3">
                  <c:v>157.96</c:v>
                </c:pt>
                <c:pt idx="4">
                  <c:v>250.13</c:v>
                </c:pt>
              </c:numCache>
            </c:numRef>
          </c:val>
          <c:extLst>
            <c:ext xmlns:c16="http://schemas.microsoft.com/office/drawing/2014/chart" uri="{C3380CC4-5D6E-409C-BE32-E72D297353CC}">
              <c16:uniqueId val="{00000000-DBDB-468B-AFA4-4E8E5244949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DBDB-468B-AFA4-4E8E5244949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33"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金山町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4981</v>
      </c>
      <c r="AM8" s="54"/>
      <c r="AN8" s="54"/>
      <c r="AO8" s="54"/>
      <c r="AP8" s="54"/>
      <c r="AQ8" s="54"/>
      <c r="AR8" s="54"/>
      <c r="AS8" s="54"/>
      <c r="AT8" s="53">
        <f>データ!T6</f>
        <v>161.66999999999999</v>
      </c>
      <c r="AU8" s="53"/>
      <c r="AV8" s="53"/>
      <c r="AW8" s="53"/>
      <c r="AX8" s="53"/>
      <c r="AY8" s="53"/>
      <c r="AZ8" s="53"/>
      <c r="BA8" s="53"/>
      <c r="BB8" s="53">
        <f>データ!U6</f>
        <v>30.81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20.8</v>
      </c>
      <c r="Q10" s="53"/>
      <c r="R10" s="53"/>
      <c r="S10" s="53"/>
      <c r="T10" s="53"/>
      <c r="U10" s="53"/>
      <c r="V10" s="53"/>
      <c r="W10" s="53">
        <f>データ!Q6</f>
        <v>68.599999999999994</v>
      </c>
      <c r="X10" s="53"/>
      <c r="Y10" s="53"/>
      <c r="Z10" s="53"/>
      <c r="AA10" s="53"/>
      <c r="AB10" s="53"/>
      <c r="AC10" s="53"/>
      <c r="AD10" s="54">
        <f>データ!R6</f>
        <v>3740</v>
      </c>
      <c r="AE10" s="54"/>
      <c r="AF10" s="54"/>
      <c r="AG10" s="54"/>
      <c r="AH10" s="54"/>
      <c r="AI10" s="54"/>
      <c r="AJ10" s="54"/>
      <c r="AK10" s="2"/>
      <c r="AL10" s="54">
        <f>データ!V6</f>
        <v>1031</v>
      </c>
      <c r="AM10" s="54"/>
      <c r="AN10" s="54"/>
      <c r="AO10" s="54"/>
      <c r="AP10" s="54"/>
      <c r="AQ10" s="54"/>
      <c r="AR10" s="54"/>
      <c r="AS10" s="54"/>
      <c r="AT10" s="53">
        <f>データ!W6</f>
        <v>1.21</v>
      </c>
      <c r="AU10" s="53"/>
      <c r="AV10" s="53"/>
      <c r="AW10" s="53"/>
      <c r="AX10" s="53"/>
      <c r="AY10" s="53"/>
      <c r="AZ10" s="53"/>
      <c r="BA10" s="53"/>
      <c r="BB10" s="53">
        <f>データ!X6</f>
        <v>852.07</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DgR8yS00QBTBjYGA+pQLBCwOVnSeFmnCrsHpHpJVC4Fp9H0qc8Zru9vtN8R5bJiPcFe69GEW3Vnys2ThGS0iIA==" saltValue="XMLmS3M3VrCo/+dh4+Uz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63614</v>
      </c>
      <c r="D6" s="19">
        <f t="shared" si="3"/>
        <v>47</v>
      </c>
      <c r="E6" s="19">
        <f t="shared" si="3"/>
        <v>17</v>
      </c>
      <c r="F6" s="19">
        <f t="shared" si="3"/>
        <v>5</v>
      </c>
      <c r="G6" s="19">
        <f t="shared" si="3"/>
        <v>0</v>
      </c>
      <c r="H6" s="19" t="str">
        <f t="shared" si="3"/>
        <v>山形県　金山町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20.8</v>
      </c>
      <c r="Q6" s="20">
        <f t="shared" si="3"/>
        <v>68.599999999999994</v>
      </c>
      <c r="R6" s="20">
        <f t="shared" si="3"/>
        <v>3740</v>
      </c>
      <c r="S6" s="20">
        <f t="shared" si="3"/>
        <v>4981</v>
      </c>
      <c r="T6" s="20">
        <f t="shared" si="3"/>
        <v>161.66999999999999</v>
      </c>
      <c r="U6" s="20">
        <f t="shared" si="3"/>
        <v>30.81</v>
      </c>
      <c r="V6" s="20">
        <f t="shared" si="3"/>
        <v>1031</v>
      </c>
      <c r="W6" s="20">
        <f t="shared" si="3"/>
        <v>1.21</v>
      </c>
      <c r="X6" s="20">
        <f t="shared" si="3"/>
        <v>852.07</v>
      </c>
      <c r="Y6" s="21">
        <f>IF(Y7="",NA(),Y7)</f>
        <v>82.82</v>
      </c>
      <c r="Z6" s="21">
        <f t="shared" ref="Z6:AH6" si="4">IF(Z7="",NA(),Z7)</f>
        <v>87.55</v>
      </c>
      <c r="AA6" s="21">
        <f t="shared" si="4"/>
        <v>90.65</v>
      </c>
      <c r="AB6" s="21">
        <f t="shared" si="4"/>
        <v>95.95</v>
      </c>
      <c r="AC6" s="21">
        <f t="shared" si="4"/>
        <v>85.79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45.81</v>
      </c>
      <c r="BG6" s="21">
        <f t="shared" ref="BG6:BO6" si="7">IF(BG7="",NA(),BG7)</f>
        <v>43.51</v>
      </c>
      <c r="BH6" s="21">
        <f t="shared" si="7"/>
        <v>33.64</v>
      </c>
      <c r="BI6" s="21">
        <f t="shared" si="7"/>
        <v>24.86</v>
      </c>
      <c r="BJ6" s="21">
        <f t="shared" si="7"/>
        <v>121.55</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61.6</v>
      </c>
      <c r="BR6" s="21">
        <f t="shared" ref="BR6:BZ6" si="8">IF(BR7="",NA(),BR7)</f>
        <v>70.78</v>
      </c>
      <c r="BS6" s="21">
        <f t="shared" si="8"/>
        <v>79.42</v>
      </c>
      <c r="BT6" s="21">
        <f t="shared" si="8"/>
        <v>93.3</v>
      </c>
      <c r="BU6" s="21">
        <f t="shared" si="8"/>
        <v>74.760000000000005</v>
      </c>
      <c r="BV6" s="21">
        <f t="shared" si="8"/>
        <v>65.39</v>
      </c>
      <c r="BW6" s="21">
        <f t="shared" si="8"/>
        <v>65.37</v>
      </c>
      <c r="BX6" s="21">
        <f t="shared" si="8"/>
        <v>68.11</v>
      </c>
      <c r="BY6" s="21">
        <f t="shared" si="8"/>
        <v>67.23</v>
      </c>
      <c r="BZ6" s="21">
        <f t="shared" si="8"/>
        <v>61.82</v>
      </c>
      <c r="CA6" s="20" t="str">
        <f>IF(CA7="","",IF(CA7="-","【-】","【"&amp;SUBSTITUTE(TEXT(CA7,"#,##0.00"),"-","△")&amp;"】"))</f>
        <v>【57.02】</v>
      </c>
      <c r="CB6" s="21">
        <f>IF(CB7="",NA(),CB7)</f>
        <v>137.59</v>
      </c>
      <c r="CC6" s="21">
        <f t="shared" ref="CC6:CK6" si="9">IF(CC7="",NA(),CC7)</f>
        <v>150.46</v>
      </c>
      <c r="CD6" s="21">
        <f t="shared" si="9"/>
        <v>149.99</v>
      </c>
      <c r="CE6" s="21">
        <f t="shared" si="9"/>
        <v>157.96</v>
      </c>
      <c r="CF6" s="21">
        <f t="shared" si="9"/>
        <v>250.13</v>
      </c>
      <c r="CG6" s="21">
        <f t="shared" si="9"/>
        <v>230.88</v>
      </c>
      <c r="CH6" s="21">
        <f t="shared" si="9"/>
        <v>228.99</v>
      </c>
      <c r="CI6" s="21">
        <f t="shared" si="9"/>
        <v>222.41</v>
      </c>
      <c r="CJ6" s="21">
        <f t="shared" si="9"/>
        <v>228.21</v>
      </c>
      <c r="CK6" s="21">
        <f t="shared" si="9"/>
        <v>246.9</v>
      </c>
      <c r="CL6" s="20" t="str">
        <f>IF(CL7="","",IF(CL7="-","【-】","【"&amp;SUBSTITUTE(TEXT(CL7,"#,##0.00"),"-","△")&amp;"】"))</f>
        <v>【273.68】</v>
      </c>
      <c r="CM6" s="21">
        <f>IF(CM7="",NA(),CM7)</f>
        <v>69.61</v>
      </c>
      <c r="CN6" s="21">
        <f t="shared" ref="CN6:CV6" si="10">IF(CN7="",NA(),CN7)</f>
        <v>55.86</v>
      </c>
      <c r="CO6" s="21">
        <f t="shared" si="10"/>
        <v>49.78</v>
      </c>
      <c r="CP6" s="21">
        <f t="shared" si="10"/>
        <v>50.8</v>
      </c>
      <c r="CQ6" s="21">
        <f t="shared" si="10"/>
        <v>48.91</v>
      </c>
      <c r="CR6" s="21">
        <f t="shared" si="10"/>
        <v>56.72</v>
      </c>
      <c r="CS6" s="21">
        <f t="shared" si="10"/>
        <v>54.06</v>
      </c>
      <c r="CT6" s="21">
        <f t="shared" si="10"/>
        <v>55.26</v>
      </c>
      <c r="CU6" s="21">
        <f t="shared" si="10"/>
        <v>54.54</v>
      </c>
      <c r="CV6" s="21">
        <f t="shared" si="10"/>
        <v>52.9</v>
      </c>
      <c r="CW6" s="20" t="str">
        <f>IF(CW7="","",IF(CW7="-","【-】","【"&amp;SUBSTITUTE(TEXT(CW7,"#,##0.00"),"-","△")&amp;"】"))</f>
        <v>【52.55】</v>
      </c>
      <c r="CX6" s="21">
        <f>IF(CX7="",NA(),CX7)</f>
        <v>90.49</v>
      </c>
      <c r="CY6" s="21">
        <f t="shared" ref="CY6:DG6" si="11">IF(CY7="",NA(),CY7)</f>
        <v>92.05</v>
      </c>
      <c r="CZ6" s="21">
        <f t="shared" si="11"/>
        <v>91.51</v>
      </c>
      <c r="DA6" s="21">
        <f t="shared" si="11"/>
        <v>92.45</v>
      </c>
      <c r="DB6" s="21">
        <f t="shared" si="11"/>
        <v>93.02</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63614</v>
      </c>
      <c r="D7" s="23">
        <v>47</v>
      </c>
      <c r="E7" s="23">
        <v>17</v>
      </c>
      <c r="F7" s="23">
        <v>5</v>
      </c>
      <c r="G7" s="23">
        <v>0</v>
      </c>
      <c r="H7" s="23" t="s">
        <v>98</v>
      </c>
      <c r="I7" s="23" t="s">
        <v>99</v>
      </c>
      <c r="J7" s="23" t="s">
        <v>100</v>
      </c>
      <c r="K7" s="23" t="s">
        <v>101</v>
      </c>
      <c r="L7" s="23" t="s">
        <v>102</v>
      </c>
      <c r="M7" s="23" t="s">
        <v>103</v>
      </c>
      <c r="N7" s="24" t="s">
        <v>104</v>
      </c>
      <c r="O7" s="24" t="s">
        <v>105</v>
      </c>
      <c r="P7" s="24">
        <v>20.8</v>
      </c>
      <c r="Q7" s="24">
        <v>68.599999999999994</v>
      </c>
      <c r="R7" s="24">
        <v>3740</v>
      </c>
      <c r="S7" s="24">
        <v>4981</v>
      </c>
      <c r="T7" s="24">
        <v>161.66999999999999</v>
      </c>
      <c r="U7" s="24">
        <v>30.81</v>
      </c>
      <c r="V7" s="24">
        <v>1031</v>
      </c>
      <c r="W7" s="24">
        <v>1.21</v>
      </c>
      <c r="X7" s="24">
        <v>852.07</v>
      </c>
      <c r="Y7" s="24">
        <v>82.82</v>
      </c>
      <c r="Z7" s="24">
        <v>87.55</v>
      </c>
      <c r="AA7" s="24">
        <v>90.65</v>
      </c>
      <c r="AB7" s="24">
        <v>95.95</v>
      </c>
      <c r="AC7" s="24">
        <v>85.79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45.81</v>
      </c>
      <c r="BG7" s="24">
        <v>43.51</v>
      </c>
      <c r="BH7" s="24">
        <v>33.64</v>
      </c>
      <c r="BI7" s="24">
        <v>24.86</v>
      </c>
      <c r="BJ7" s="24">
        <v>121.55</v>
      </c>
      <c r="BK7" s="24">
        <v>654.91999999999996</v>
      </c>
      <c r="BL7" s="24">
        <v>654.71</v>
      </c>
      <c r="BM7" s="24">
        <v>783.8</v>
      </c>
      <c r="BN7" s="24">
        <v>778.81</v>
      </c>
      <c r="BO7" s="24">
        <v>718.49</v>
      </c>
      <c r="BP7" s="24">
        <v>809.19</v>
      </c>
      <c r="BQ7" s="24">
        <v>61.6</v>
      </c>
      <c r="BR7" s="24">
        <v>70.78</v>
      </c>
      <c r="BS7" s="24">
        <v>79.42</v>
      </c>
      <c r="BT7" s="24">
        <v>93.3</v>
      </c>
      <c r="BU7" s="24">
        <v>74.760000000000005</v>
      </c>
      <c r="BV7" s="24">
        <v>65.39</v>
      </c>
      <c r="BW7" s="24">
        <v>65.37</v>
      </c>
      <c r="BX7" s="24">
        <v>68.11</v>
      </c>
      <c r="BY7" s="24">
        <v>67.23</v>
      </c>
      <c r="BZ7" s="24">
        <v>61.82</v>
      </c>
      <c r="CA7" s="24">
        <v>57.02</v>
      </c>
      <c r="CB7" s="24">
        <v>137.59</v>
      </c>
      <c r="CC7" s="24">
        <v>150.46</v>
      </c>
      <c r="CD7" s="24">
        <v>149.99</v>
      </c>
      <c r="CE7" s="24">
        <v>157.96</v>
      </c>
      <c r="CF7" s="24">
        <v>250.13</v>
      </c>
      <c r="CG7" s="24">
        <v>230.88</v>
      </c>
      <c r="CH7" s="24">
        <v>228.99</v>
      </c>
      <c r="CI7" s="24">
        <v>222.41</v>
      </c>
      <c r="CJ7" s="24">
        <v>228.21</v>
      </c>
      <c r="CK7" s="24">
        <v>246.9</v>
      </c>
      <c r="CL7" s="24">
        <v>273.68</v>
      </c>
      <c r="CM7" s="24">
        <v>69.61</v>
      </c>
      <c r="CN7" s="24">
        <v>55.86</v>
      </c>
      <c r="CO7" s="24">
        <v>49.78</v>
      </c>
      <c r="CP7" s="24">
        <v>50.8</v>
      </c>
      <c r="CQ7" s="24">
        <v>48.91</v>
      </c>
      <c r="CR7" s="24">
        <v>56.72</v>
      </c>
      <c r="CS7" s="24">
        <v>54.06</v>
      </c>
      <c r="CT7" s="24">
        <v>55.26</v>
      </c>
      <c r="CU7" s="24">
        <v>54.54</v>
      </c>
      <c r="CV7" s="24">
        <v>52.9</v>
      </c>
      <c r="CW7" s="24">
        <v>52.55</v>
      </c>
      <c r="CX7" s="24">
        <v>90.49</v>
      </c>
      <c r="CY7" s="24">
        <v>92.05</v>
      </c>
      <c r="CZ7" s="24">
        <v>91.51</v>
      </c>
      <c r="DA7" s="24">
        <v>92.45</v>
      </c>
      <c r="DB7" s="24">
        <v>93.02</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2023-12-12T02:52:26Z</dcterms:created>
  <dcterms:modified xsi:type="dcterms:W3CDTF">2024-01-18T07:26:29Z</dcterms:modified>
  <cp:category/>
</cp:coreProperties>
</file>