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16gesui\"/>
    </mc:Choice>
  </mc:AlternateContent>
  <workbookProtection workbookAlgorithmName="SHA-512" workbookHashValue="uJ9R9bzbj95UNcoqngN+fLVOIrCyjEGv3x2KvMFfPiumSe1+F8e7rsqaVLGbxNpktKAu1wubfTttVoIQhrYuXQ==" workbookSaltValue="9sm8IDTKTxObjxmZPmSUYg=="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T10" i="4"/>
  <c r="AL10" i="4"/>
  <c r="I10" i="4"/>
  <c r="AL8" i="4"/>
  <c r="P8" i="4"/>
  <c r="I8" i="4"/>
</calcChain>
</file>

<file path=xl/sharedStrings.xml><?xml version="1.0" encoding="utf-8"?>
<sst xmlns="http://schemas.openxmlformats.org/spreadsheetml/2006/main" count="241" uniqueCount="119">
  <si>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</si>
  <si>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</si>
  <si>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</si>
  <si>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</si>
  <si>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</si>
  <si>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</si>
  <si>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</si>
  <si>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</si>
  <si>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</si>
  <si>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</si>
  <si>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</si>
  <si>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</si>
  <si>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</si>
  <si>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</si>
  <si>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</si>
  <si>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</si>
  <si>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</si>
  <si>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</si>
  <si>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</si>
  <si>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</si>
  <si>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</si>
  <si>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</si>
  <si>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</si>
  <si>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</si>
  <si>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</si>
  <si>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</si>
  <si>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</si>
  <si>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</si>
  <si>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</si>
  <si>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</si>
  <si>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</si>
  <si>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</si>
  <si>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</si>
  <si>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</si>
  <si>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</si>
  <si>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</si>
  <si>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</si>
  <si>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</si>
  <si>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</si>
  <si>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</si>
  <si>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</si>
  <si>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</si>
  <si>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</si>
  <si>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</si>
  <si>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</si>
  <si>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</si>
  <si>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</si>
  <si>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</si>
  <si>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</si>
  <si>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</si>
  <si>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</si>
  <si>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</si>
  <si>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</si>
  <si>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</si>
  <si>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</si>
  <si>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</si>
  <si>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</si>
  <si>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</si>
  <si>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</si>
  <si>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</si>
  <si>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</si>
  <si>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</si>
  <si>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</si>
  <si>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</si>
  <si>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</si>
  <si>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</si>
  <si>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</si>
  <si>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</si>
  <si>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</si>
  <si>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</si>
  <si>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</si>
  <si>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</si>
  <si>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</si>
  <si>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</si>
  <si>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</si>
  <si>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</si>
  <si>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</si>
  <si>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</si>
  <si>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</si>
  <si>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</si>
  <si>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</si>
  <si>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</si>
  <si>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</si>
  <si>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</si>
  <si>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</si>
  <si>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</si>
  <si>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</si>
  <si>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</si>
  <si>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</si>
  <si>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</si>
  <si>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</si>
  <si>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</si>
  <si>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</si>
  <si>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</si>
  <si>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</si>
  <si>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</si>
  <si>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</si>
  <si>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</si>
  <si>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河北町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</si>
  <si>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</si>
  <si>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</si>
  <si>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</si>
  <si>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</si>
  <si>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</si>
  <si>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</si>
  <si>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</si>
  <si>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</si>
  <si>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</si>
  <si>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</si>
  <si>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</si>
  <si>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</si>
  <si>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</si>
  <si>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</si>
  <si>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</si>
  <si>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</si>
  <si>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</si>
  <si>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地方公営企業法の適用に伴う打切決算のため、⑧水洗化率を除く各指標に一時的に変動が生じています。
　①収益的収支比率は、水洗化率は向上したものの、人口の減少から使用料収入が前年度と比べほぼ横ばいで推移したのに対し、地方債の元金償還額が減ったため、上昇しています。
　④企業債残高対事業規模比率は、整備途中であることに加え、償還額と比べ発行額を少なくするなどプライマリーバランスに留意してきたため、類似団体より低い数値となっています。
　⑤経費回収率は、汚水処理費中大きな割合を占める流域下水道維持管理負担金と使用料収入がほぼ横ばいで推移しているため、大きな変動はありません。今後、人口の減少に加え、町内周辺部に整備が移行していくことから、需要動向に応じた投資規模の適正化と水洗化率の向上による使用料収入の増加に努めます。
　⑥汚水処理原価は、有収水量、流域下水道維持管理負担金とも横ばいで推移しているため大きな変動は見られません。
　⑧水洗化率は８割以上を維持しているものの、類似団体の平均値よりも低く、未接続世帯を訪問するなど水洗化率向上を図っています。</t>
    <rPh sb="1" eb="3">
      <t>チホウ</t>
    </rPh>
    <rPh sb="3" eb="5">
      <t>コウエイ</t>
    </rPh>
    <rPh sb="5" eb="7">
      <t>キギョウ</t>
    </rPh>
    <rPh sb="7" eb="8">
      <t>ホウ</t>
    </rPh>
    <rPh sb="9" eb="11">
      <t>テキヨウ</t>
    </rPh>
    <rPh sb="12" eb="13">
      <t>トモナ</t>
    </rPh>
    <rPh sb="14" eb="16">
      <t>ウチキ</t>
    </rPh>
    <rPh sb="16" eb="18">
      <t>ケッサン</t>
    </rPh>
    <rPh sb="23" eb="26">
      <t>スイセンカ</t>
    </rPh>
    <rPh sb="26" eb="27">
      <t>リツ</t>
    </rPh>
    <rPh sb="28" eb="29">
      <t>ノゾ</t>
    </rPh>
    <rPh sb="30" eb="33">
      <t>カクシヒョウ</t>
    </rPh>
    <rPh sb="34" eb="37">
      <t>イチジテキ</t>
    </rPh>
    <rPh sb="38" eb="40">
      <t>ヘンドウ</t>
    </rPh>
    <rPh sb="41" eb="42">
      <t>ショウ</t>
    </rPh>
    <rPh sb="51" eb="54">
      <t>シュウエキテキ</t>
    </rPh>
    <rPh sb="54" eb="56">
      <t>シュウシ</t>
    </rPh>
    <rPh sb="56" eb="58">
      <t>ヒリツ</t>
    </rPh>
    <rPh sb="107" eb="110">
      <t>チホウサイ</t>
    </rPh>
    <rPh sb="111" eb="113">
      <t>ガンキン</t>
    </rPh>
    <rPh sb="113" eb="115">
      <t>ショウカン</t>
    </rPh>
    <rPh sb="115" eb="116">
      <t>ガク</t>
    </rPh>
    <rPh sb="117" eb="118">
      <t>ヘ</t>
    </rPh>
    <rPh sb="123" eb="125">
      <t>ジョウショウ</t>
    </rPh>
    <rPh sb="226" eb="228">
      <t>オスイ</t>
    </rPh>
    <rPh sb="228" eb="230">
      <t>ショリ</t>
    </rPh>
    <rPh sb="230" eb="231">
      <t>ヒ</t>
    </rPh>
    <rPh sb="231" eb="232">
      <t>チュウ</t>
    </rPh>
    <rPh sb="232" eb="233">
      <t>オオ</t>
    </rPh>
    <rPh sb="235" eb="237">
      <t>ワリアイ</t>
    </rPh>
    <rPh sb="238" eb="239">
      <t>シ</t>
    </rPh>
    <rPh sb="241" eb="243">
      <t>リュウイキ</t>
    </rPh>
    <rPh sb="243" eb="246">
      <t>ゲスイドウ</t>
    </rPh>
    <rPh sb="246" eb="248">
      <t>イジ</t>
    </rPh>
    <rPh sb="248" eb="250">
      <t>カンリ</t>
    </rPh>
    <rPh sb="250" eb="253">
      <t>フタンキン</t>
    </rPh>
    <rPh sb="254" eb="257">
      <t>シヨウリョウ</t>
    </rPh>
    <rPh sb="257" eb="259">
      <t>シュウニュウ</t>
    </rPh>
    <rPh sb="262" eb="263">
      <t>ヨコ</t>
    </rPh>
    <rPh sb="266" eb="268">
      <t>スイイ</t>
    </rPh>
    <rPh sb="275" eb="276">
      <t>オオ</t>
    </rPh>
    <rPh sb="278" eb="280">
      <t>ヘンドウ</t>
    </rPh>
    <phoneticPr fontId="4"/>
  </si>
  <si>
    <t>　公共下水道事業を始めた昭和５６年から平成１１年までに整備した管渠が、全体の４割程を占めており、整備後概ね２５年を経過していることに加え、陶管及びヒューム管（剛性管）を用いて整備したため、老朽化が懸念されます。
　そのため、剛性管に絞った健全度調査と調査の結果を踏まえた改築修繕計画（ストックマネジメント）を策定し、将来に向けた改築需要量の見直しと事業費の平準化を図ります。
　また、予見としての災害対策についても留意していきます。</t>
    <phoneticPr fontId="4"/>
  </si>
  <si>
    <t xml:space="preserve">　経営戦略に基づいた、計画的かつ合理的な経営を行い、収支の改善を通じて、経営基盤の強化に努めます。また、ストックマネジメントを策定し、管渠改善を「事後」から「予防」へと移行させるとともに、令和6年度に策定する生活排水処理施設整備基本計画（見直し）と下水道事業計画変更により、未整備区域の整備手法を再検証し、効率的・効果的な整備手法を選定します。
　加えて、令和６年度から公営企業会計への移行で、貸借対照表や損益計算書などの財務諸表から経営状況を明らかにし、財政状態や経営成績の分析を通じて経営の安定化を図るとともに、資産台帳から施設の老朽化の状態を把握し、適正な財産管理に努めます。
</t>
    <rPh sb="100" eb="102">
      <t>サクテイ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</si>
</sst>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86F-4C35-98D2-C130FF79BD9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0.15</c:v>
                </c:pt>
                <c:pt idx="2">
                  <c:v>0.15</c:v>
                </c:pt>
                <c:pt idx="3">
                  <c:v>7.0000000000000007E-2</c:v>
                </c:pt>
                <c:pt idx="4">
                  <c:v>0.06</c:v>
                </c:pt>
              </c:numCache>
            </c:numRef>
          </c:val>
          <c:smooth val="0"/>
          <c:extLst>
            <c:ext xmlns:c16="http://schemas.microsoft.com/office/drawing/2014/chart" uri="{C3380CC4-5D6E-409C-BE32-E72D297353CC}">
              <c16:uniqueId val="{00000001-286F-4C35-98D2-C130FF79BD9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4FF-4ED2-9DD0-1E62F7EA87F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57.42</c:v>
                </c:pt>
                <c:pt idx="1">
                  <c:v>56.72</c:v>
                </c:pt>
                <c:pt idx="2">
                  <c:v>56.43</c:v>
                </c:pt>
                <c:pt idx="3">
                  <c:v>54.86</c:v>
                </c:pt>
                <c:pt idx="4">
                  <c:v>55.04</c:v>
                </c:pt>
              </c:numCache>
            </c:numRef>
          </c:val>
          <c:smooth val="0"/>
          <c:extLst>
            <c:ext xmlns:c16="http://schemas.microsoft.com/office/drawing/2014/chart" uri="{C3380CC4-5D6E-409C-BE32-E72D297353CC}">
              <c16:uniqueId val="{00000001-54FF-4ED2-9DD0-1E62F7EA87F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82.3</c:v>
                </c:pt>
                <c:pt idx="1">
                  <c:v>82.41</c:v>
                </c:pt>
                <c:pt idx="2">
                  <c:v>82.45</c:v>
                </c:pt>
                <c:pt idx="3">
                  <c:v>82.5</c:v>
                </c:pt>
                <c:pt idx="4">
                  <c:v>82.55</c:v>
                </c:pt>
              </c:numCache>
            </c:numRef>
          </c:val>
          <c:extLst>
            <c:ext xmlns:c16="http://schemas.microsoft.com/office/drawing/2014/chart" uri="{C3380CC4-5D6E-409C-BE32-E72D297353CC}">
              <c16:uniqueId val="{00000000-6ECD-4D86-8C2A-3A09D7C3D74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90.42</c:v>
                </c:pt>
                <c:pt idx="1">
                  <c:v>90.72</c:v>
                </c:pt>
                <c:pt idx="2">
                  <c:v>91.07</c:v>
                </c:pt>
                <c:pt idx="3">
                  <c:v>91.37</c:v>
                </c:pt>
                <c:pt idx="4">
                  <c:v>91.92</c:v>
                </c:pt>
              </c:numCache>
            </c:numRef>
          </c:val>
          <c:smooth val="0"/>
          <c:extLst>
            <c:ext xmlns:c16="http://schemas.microsoft.com/office/drawing/2014/chart" uri="{C3380CC4-5D6E-409C-BE32-E72D297353CC}">
              <c16:uniqueId val="{00000001-6ECD-4D86-8C2A-3A09D7C3D74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82.02</c:v>
                </c:pt>
                <c:pt idx="1">
                  <c:v>84.95</c:v>
                </c:pt>
                <c:pt idx="2">
                  <c:v>84.74</c:v>
                </c:pt>
                <c:pt idx="3">
                  <c:v>83.53</c:v>
                </c:pt>
                <c:pt idx="4">
                  <c:v>85.7</c:v>
                </c:pt>
              </c:numCache>
            </c:numRef>
          </c:val>
          <c:extLst>
            <c:ext xmlns:c16="http://schemas.microsoft.com/office/drawing/2014/chart" uri="{C3380CC4-5D6E-409C-BE32-E72D297353CC}">
              <c16:uniqueId val="{00000000-58C1-4006-AC27-D9C822ADA88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C1-4006-AC27-D9C822ADA88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FD-41A7-B9D7-B8673E15D3D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FD-41A7-B9D7-B8673E15D3D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D52-4D37-8D07-D9F831A3929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52-4D37-8D07-D9F831A3929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EE4-4BBD-89F2-DC9A28729C7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EE4-4BBD-89F2-DC9A28729C7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05F-42E6-9896-8AF589A5FDB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05F-42E6-9896-8AF589A5FDB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424.61</c:v>
                </c:pt>
                <c:pt idx="1">
                  <c:v>414.29</c:v>
                </c:pt>
                <c:pt idx="2">
                  <c:v>478.7</c:v>
                </c:pt>
                <c:pt idx="3">
                  <c:v>517</c:v>
                </c:pt>
                <c:pt idx="4">
                  <c:v>399.67</c:v>
                </c:pt>
              </c:numCache>
            </c:numRef>
          </c:val>
          <c:extLst>
            <c:ext xmlns:c16="http://schemas.microsoft.com/office/drawing/2014/chart" uri="{C3380CC4-5D6E-409C-BE32-E72D297353CC}">
              <c16:uniqueId val="{00000000-2EE4-4580-B53D-E1DE8DC4C9D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789.44</c:v>
                </c:pt>
                <c:pt idx="1">
                  <c:v>789.08</c:v>
                </c:pt>
                <c:pt idx="2">
                  <c:v>747.84</c:v>
                </c:pt>
                <c:pt idx="3">
                  <c:v>742.08</c:v>
                </c:pt>
                <c:pt idx="4">
                  <c:v>730.84</c:v>
                </c:pt>
              </c:numCache>
            </c:numRef>
          </c:val>
          <c:smooth val="0"/>
          <c:extLst>
            <c:ext xmlns:c16="http://schemas.microsoft.com/office/drawing/2014/chart" uri="{C3380CC4-5D6E-409C-BE32-E72D297353CC}">
              <c16:uniqueId val="{00000001-2EE4-4580-B53D-E1DE8DC4C9D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97.98</c:v>
                </c:pt>
                <c:pt idx="1">
                  <c:v>90.74</c:v>
                </c:pt>
                <c:pt idx="2">
                  <c:v>90.7</c:v>
                </c:pt>
                <c:pt idx="3">
                  <c:v>88.07</c:v>
                </c:pt>
                <c:pt idx="4">
                  <c:v>90.83</c:v>
                </c:pt>
              </c:numCache>
            </c:numRef>
          </c:val>
          <c:extLst>
            <c:ext xmlns:c16="http://schemas.microsoft.com/office/drawing/2014/chart" uri="{C3380CC4-5D6E-409C-BE32-E72D297353CC}">
              <c16:uniqueId val="{00000000-CB9F-49B4-929A-CE9C527E06A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87.29</c:v>
                </c:pt>
                <c:pt idx="1">
                  <c:v>88.25</c:v>
                </c:pt>
                <c:pt idx="2">
                  <c:v>90.17</c:v>
                </c:pt>
                <c:pt idx="3">
                  <c:v>86.51</c:v>
                </c:pt>
                <c:pt idx="4">
                  <c:v>89.17</c:v>
                </c:pt>
              </c:numCache>
            </c:numRef>
          </c:val>
          <c:smooth val="0"/>
          <c:extLst>
            <c:ext xmlns:c16="http://schemas.microsoft.com/office/drawing/2014/chart" uri="{C3380CC4-5D6E-409C-BE32-E72D297353CC}">
              <c16:uniqueId val="{00000001-CB9F-49B4-929A-CE9C527E06A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199.7</c:v>
                </c:pt>
                <c:pt idx="1">
                  <c:v>220.03</c:v>
                </c:pt>
                <c:pt idx="2">
                  <c:v>219.68</c:v>
                </c:pt>
                <c:pt idx="3">
                  <c:v>225.49</c:v>
                </c:pt>
                <c:pt idx="4">
                  <c:v>178.92</c:v>
                </c:pt>
              </c:numCache>
            </c:numRef>
          </c:val>
          <c:extLst>
            <c:ext xmlns:c16="http://schemas.microsoft.com/office/drawing/2014/chart" uri="{C3380CC4-5D6E-409C-BE32-E72D297353CC}">
              <c16:uniqueId val="{00000000-8CA6-4C1D-AA50-45508480450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176.67</c:v>
                </c:pt>
                <c:pt idx="1">
                  <c:v>176.37</c:v>
                </c:pt>
                <c:pt idx="2">
                  <c:v>173.17</c:v>
                </c:pt>
                <c:pt idx="3">
                  <c:v>188.24</c:v>
                </c:pt>
                <c:pt idx="4">
                  <c:v>184.85</c:v>
                </c:pt>
              </c:numCache>
            </c:numRef>
          </c:val>
          <c:smooth val="0"/>
          <c:extLst>
            <c:ext xmlns:c16="http://schemas.microsoft.com/office/drawing/2014/chart" uri="{C3380CC4-5D6E-409C-BE32-E72D297353CC}">
              <c16:uniqueId val="{00000001-8CA6-4C1D-AA50-45508480450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河北町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Cd1</v>
      </c>
      <c r="X8" s="34"/>
      <c r="Y8" s="34"/>
      <c r="Z8" s="34"/>
      <c r="AA8" s="34"/>
      <c r="AB8" s="34"/>
      <c r="AC8" s="34"/>
      <c r="AD8" s="35" t="str">
        <f>データ!$M$6</f>
        <v>非設置</v>
      </c>
      <c r="AE8" s="35"/>
      <c r="AF8" s="35"/>
      <c r="AG8" s="35"/>
      <c r="AH8" s="35"/>
      <c r="AI8" s="35"/>
      <c r="AJ8" s="35"/>
      <c r="AK8" s="3"/>
      <c r="AL8" s="36">
        <f>データ!S6</f>
        <v>17000</v>
      </c>
      <c r="AM8" s="36"/>
      <c r="AN8" s="36"/>
      <c r="AO8" s="36"/>
      <c r="AP8" s="36"/>
      <c r="AQ8" s="36"/>
      <c r="AR8" s="36"/>
      <c r="AS8" s="36"/>
      <c r="AT8" s="37">
        <f>データ!T6</f>
        <v>52.45</v>
      </c>
      <c r="AU8" s="37"/>
      <c r="AV8" s="37"/>
      <c r="AW8" s="37"/>
      <c r="AX8" s="37"/>
      <c r="AY8" s="37"/>
      <c r="AZ8" s="37"/>
      <c r="BA8" s="37"/>
      <c r="BB8" s="37">
        <f>データ!U6</f>
        <v>324.12</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90.12</v>
      </c>
      <c r="Q10" s="37"/>
      <c r="R10" s="37"/>
      <c r="S10" s="37"/>
      <c r="T10" s="37"/>
      <c r="U10" s="37"/>
      <c r="V10" s="37"/>
      <c r="W10" s="37">
        <f>データ!Q6</f>
        <v>77.430000000000007</v>
      </c>
      <c r="X10" s="37"/>
      <c r="Y10" s="37"/>
      <c r="Z10" s="37"/>
      <c r="AA10" s="37"/>
      <c r="AB10" s="37"/>
      <c r="AC10" s="37"/>
      <c r="AD10" s="36">
        <f>データ!R6</f>
        <v>3938</v>
      </c>
      <c r="AE10" s="36"/>
      <c r="AF10" s="36"/>
      <c r="AG10" s="36"/>
      <c r="AH10" s="36"/>
      <c r="AI10" s="36"/>
      <c r="AJ10" s="36"/>
      <c r="AK10" s="2"/>
      <c r="AL10" s="36">
        <f>データ!V6</f>
        <v>15262</v>
      </c>
      <c r="AM10" s="36"/>
      <c r="AN10" s="36"/>
      <c r="AO10" s="36"/>
      <c r="AP10" s="36"/>
      <c r="AQ10" s="36"/>
      <c r="AR10" s="36"/>
      <c r="AS10" s="36"/>
      <c r="AT10" s="37">
        <f>データ!W6</f>
        <v>6.31</v>
      </c>
      <c r="AU10" s="37"/>
      <c r="AV10" s="37"/>
      <c r="AW10" s="37"/>
      <c r="AX10" s="37"/>
      <c r="AY10" s="37"/>
      <c r="AZ10" s="37"/>
      <c r="BA10" s="37"/>
      <c r="BB10" s="37">
        <f>データ!X6</f>
        <v>2418.6999999999998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116</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117</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118</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【630.82】</v>
      </c>
      <c r="I86" s="12" t="str">
        <f>データ!CA6</f>
        <v>【97.81】</v>
      </c>
      <c r="J86" s="12" t="str">
        <f>データ!CL6</f>
        <v>【138.75】</v>
      </c>
      <c r="K86" s="12" t="str">
        <f>データ!CW6</f>
        <v>【58.94】</v>
      </c>
      <c r="L86" s="12" t="str">
        <f>データ!DH6</f>
        <v>【95.91】</v>
      </c>
      <c r="M86" s="12" t="s">
        <v>44</v>
      </c>
      <c r="N86" s="12" t="s">
        <v>44</v>
      </c>
      <c r="O86" s="12" t="str">
        <f>データ!EO6</f>
        <v>【0.22】</v>
      </c>
    </row>
  </sheetData>
  <sheetProtection algorithmName="SHA-512" hashValue="p1OQouz1L8uQ3D42djfIGjNo9P+Q9/gihEGmAv2ec+aTIyZdVJWM7NGGtxbQ9Z/79jncaWXv8iDsEHCHi728Rw==" saltValue="CLBsXZsLdiXHUMDIrGsJc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63215</v>
      </c>
      <c r="D6" s="19">
        <f t="shared" si="3"/>
        <v>47</v>
      </c>
      <c r="E6" s="19">
        <f t="shared" si="3"/>
        <v>17</v>
      </c>
      <c r="F6" s="19">
        <f t="shared" si="3"/>
        <v>1</v>
      </c>
      <c r="G6" s="19">
        <f t="shared" si="3"/>
        <v>0</v>
      </c>
      <c r="H6" s="19" t="str">
        <f t="shared" si="3"/>
        <v>山形県　河北町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90.12</v>
      </c>
      <c r="Q6" s="20">
        <f t="shared" si="3"/>
        <v>77.430000000000007</v>
      </c>
      <c r="R6" s="20">
        <f t="shared" si="3"/>
        <v>3938</v>
      </c>
      <c r="S6" s="20">
        <f t="shared" si="3"/>
        <v>17000</v>
      </c>
      <c r="T6" s="20">
        <f t="shared" si="3"/>
        <v>52.45</v>
      </c>
      <c r="U6" s="20">
        <f t="shared" si="3"/>
        <v>324.12</v>
      </c>
      <c r="V6" s="20">
        <f t="shared" si="3"/>
        <v>15262</v>
      </c>
      <c r="W6" s="20">
        <f t="shared" si="3"/>
        <v>6.31</v>
      </c>
      <c r="X6" s="20">
        <f t="shared" si="3"/>
        <v>2418.6999999999998</v>
      </c>
      <c r="Y6" s="21">
        <f>IF(Y7="",NA(),Y7)</f>
        <v>82.02</v>
      </c>
      <c r="Z6" s="21">
        <f t="shared" ref="Z6:AH6" si="4">IF(Z7="",NA(),Z7)</f>
        <v>84.95</v>
      </c>
      <c r="AA6" s="21">
        <f t="shared" si="4"/>
        <v>84.74</v>
      </c>
      <c r="AB6" s="21">
        <f t="shared" si="4"/>
        <v>83.53</v>
      </c>
      <c r="AC6" s="21">
        <f t="shared" si="4"/>
        <v>85.7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424.61</v>
      </c>
      <c r="BG6" s="21">
        <f t="shared" ref="BG6:BO6" si="7">IF(BG7="",NA(),BG7)</f>
        <v>414.29</v>
      </c>
      <c r="BH6" s="21">
        <f t="shared" si="7"/>
        <v>478.7</v>
      </c>
      <c r="BI6" s="21">
        <f t="shared" si="7"/>
        <v>517</v>
      </c>
      <c r="BJ6" s="21">
        <f t="shared" si="7"/>
        <v>399.67</v>
      </c>
      <c r="BK6" s="21">
        <f t="shared" si="7"/>
        <v>789.44</v>
      </c>
      <c r="BL6" s="21">
        <f t="shared" si="7"/>
        <v>789.08</v>
      </c>
      <c r="BM6" s="21">
        <f t="shared" si="7"/>
        <v>747.84</v>
      </c>
      <c r="BN6" s="21">
        <f t="shared" si="7"/>
        <v>742.08</v>
      </c>
      <c r="BO6" s="21">
        <f t="shared" si="7"/>
        <v>730.84</v>
      </c>
      <c r="BP6" s="20" t="str">
        <f>IF(BP7="","",IF(BP7="-","【-】","【"&amp;SUBSTITUTE(TEXT(BP7,"#,##0.00"),"-","△")&amp;"】"))</f>
        <v>【630.82】</v>
      </c>
      <c r="BQ6" s="21">
        <f>IF(BQ7="",NA(),BQ7)</f>
        <v>97.98</v>
      </c>
      <c r="BR6" s="21">
        <f t="shared" ref="BR6:BZ6" si="8">IF(BR7="",NA(),BR7)</f>
        <v>90.74</v>
      </c>
      <c r="BS6" s="21">
        <f t="shared" si="8"/>
        <v>90.7</v>
      </c>
      <c r="BT6" s="21">
        <f t="shared" si="8"/>
        <v>88.07</v>
      </c>
      <c r="BU6" s="21">
        <f t="shared" si="8"/>
        <v>90.83</v>
      </c>
      <c r="BV6" s="21">
        <f t="shared" si="8"/>
        <v>87.29</v>
      </c>
      <c r="BW6" s="21">
        <f t="shared" si="8"/>
        <v>88.25</v>
      </c>
      <c r="BX6" s="21">
        <f t="shared" si="8"/>
        <v>90.17</v>
      </c>
      <c r="BY6" s="21">
        <f t="shared" si="8"/>
        <v>86.51</v>
      </c>
      <c r="BZ6" s="21">
        <f t="shared" si="8"/>
        <v>89.17</v>
      </c>
      <c r="CA6" s="20" t="str">
        <f>IF(CA7="","",IF(CA7="-","【-】","【"&amp;SUBSTITUTE(TEXT(CA7,"#,##0.00"),"-","△")&amp;"】"))</f>
        <v>【97.81】</v>
      </c>
      <c r="CB6" s="21">
        <f>IF(CB7="",NA(),CB7)</f>
        <v>199.7</v>
      </c>
      <c r="CC6" s="21">
        <f t="shared" ref="CC6:CK6" si="9">IF(CC7="",NA(),CC7)</f>
        <v>220.03</v>
      </c>
      <c r="CD6" s="21">
        <f t="shared" si="9"/>
        <v>219.68</v>
      </c>
      <c r="CE6" s="21">
        <f t="shared" si="9"/>
        <v>225.49</v>
      </c>
      <c r="CF6" s="21">
        <f t="shared" si="9"/>
        <v>178.92</v>
      </c>
      <c r="CG6" s="21">
        <f t="shared" si="9"/>
        <v>176.67</v>
      </c>
      <c r="CH6" s="21">
        <f t="shared" si="9"/>
        <v>176.37</v>
      </c>
      <c r="CI6" s="21">
        <f t="shared" si="9"/>
        <v>173.17</v>
      </c>
      <c r="CJ6" s="21">
        <f t="shared" si="9"/>
        <v>188.24</v>
      </c>
      <c r="CK6" s="21">
        <f t="shared" si="9"/>
        <v>184.85</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57.42</v>
      </c>
      <c r="CS6" s="21">
        <f t="shared" si="10"/>
        <v>56.72</v>
      </c>
      <c r="CT6" s="21">
        <f t="shared" si="10"/>
        <v>56.43</v>
      </c>
      <c r="CU6" s="21">
        <f t="shared" si="10"/>
        <v>54.86</v>
      </c>
      <c r="CV6" s="21">
        <f t="shared" si="10"/>
        <v>55.04</v>
      </c>
      <c r="CW6" s="20" t="str">
        <f>IF(CW7="","",IF(CW7="-","【-】","【"&amp;SUBSTITUTE(TEXT(CW7,"#,##0.00"),"-","△")&amp;"】"))</f>
        <v>【58.94】</v>
      </c>
      <c r="CX6" s="21">
        <f>IF(CX7="",NA(),CX7)</f>
        <v>82.3</v>
      </c>
      <c r="CY6" s="21">
        <f t="shared" ref="CY6:DG6" si="11">IF(CY7="",NA(),CY7)</f>
        <v>82.41</v>
      </c>
      <c r="CZ6" s="21">
        <f t="shared" si="11"/>
        <v>82.45</v>
      </c>
      <c r="DA6" s="21">
        <f t="shared" si="11"/>
        <v>82.5</v>
      </c>
      <c r="DB6" s="21">
        <f t="shared" si="11"/>
        <v>82.55</v>
      </c>
      <c r="DC6" s="21">
        <f t="shared" si="11"/>
        <v>90.42</v>
      </c>
      <c r="DD6" s="21">
        <f t="shared" si="11"/>
        <v>90.72</v>
      </c>
      <c r="DE6" s="21">
        <f t="shared" si="11"/>
        <v>91.07</v>
      </c>
      <c r="DF6" s="21">
        <f t="shared" si="11"/>
        <v>91.37</v>
      </c>
      <c r="DG6" s="21">
        <f t="shared" si="11"/>
        <v>91.92</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0.17</v>
      </c>
      <c r="EK6" s="21">
        <f t="shared" si="14"/>
        <v>0.15</v>
      </c>
      <c r="EL6" s="21">
        <f t="shared" si="14"/>
        <v>0.15</v>
      </c>
      <c r="EM6" s="21">
        <f t="shared" si="14"/>
        <v>7.0000000000000007E-2</v>
      </c>
      <c r="EN6" s="21">
        <f t="shared" si="14"/>
        <v>0.06</v>
      </c>
      <c r="EO6" s="20" t="str">
        <f>IF(EO7="","",IF(EO7="-","【-】","【"&amp;SUBSTITUTE(TEXT(EO7,"#,##0.00"),"-","△")&amp;"】"))</f>
        <v>【0.22】</v>
      </c>
    </row>
    <row r="7" spans="1:145" s="22" customFormat="1" x14ac:dyDescent="0.15">
      <c r="A7" s="14"/>
      <c r="B7" s="23">
        <v>2023</v>
      </c>
      <c r="C7" s="23">
        <v>63215</v>
      </c>
      <c r="D7" s="23">
        <v>47</v>
      </c>
      <c r="E7" s="23">
        <v>17</v>
      </c>
      <c r="F7" s="23">
        <v>1</v>
      </c>
      <c r="G7" s="23">
        <v>0</v>
      </c>
      <c r="H7" s="23" t="s">
        <v>98</v>
      </c>
      <c r="I7" s="23" t="s">
        <v>99</v>
      </c>
      <c r="J7" s="23" t="s">
        <v>100</v>
      </c>
      <c r="K7" s="23" t="s">
        <v>101</v>
      </c>
      <c r="L7" s="23" t="s">
        <v>102</v>
      </c>
      <c r="M7" s="23" t="s">
        <v>103</v>
      </c>
      <c r="N7" s="24" t="s">
        <v>104</v>
      </c>
      <c r="O7" s="24" t="s">
        <v>105</v>
      </c>
      <c r="P7" s="24">
        <v>90.12</v>
      </c>
      <c r="Q7" s="24">
        <v>77.430000000000007</v>
      </c>
      <c r="R7" s="24">
        <v>3938</v>
      </c>
      <c r="S7" s="24">
        <v>17000</v>
      </c>
      <c r="T7" s="24">
        <v>52.45</v>
      </c>
      <c r="U7" s="24">
        <v>324.12</v>
      </c>
      <c r="V7" s="24">
        <v>15262</v>
      </c>
      <c r="W7" s="24">
        <v>6.31</v>
      </c>
      <c r="X7" s="24">
        <v>2418.6999999999998</v>
      </c>
      <c r="Y7" s="24">
        <v>82.02</v>
      </c>
      <c r="Z7" s="24">
        <v>84.95</v>
      </c>
      <c r="AA7" s="24">
        <v>84.74</v>
      </c>
      <c r="AB7" s="24">
        <v>83.53</v>
      </c>
      <c r="AC7" s="24">
        <v>85.7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424.61</v>
      </c>
      <c r="BG7" s="24">
        <v>414.29</v>
      </c>
      <c r="BH7" s="24">
        <v>478.7</v>
      </c>
      <c r="BI7" s="24">
        <v>517</v>
      </c>
      <c r="BJ7" s="24">
        <v>399.67</v>
      </c>
      <c r="BK7" s="24">
        <v>789.44</v>
      </c>
      <c r="BL7" s="24">
        <v>789.08</v>
      </c>
      <c r="BM7" s="24">
        <v>747.84</v>
      </c>
      <c r="BN7" s="24">
        <v>742.08</v>
      </c>
      <c r="BO7" s="24">
        <v>730.84</v>
      </c>
      <c r="BP7" s="24">
        <v>630.82000000000005</v>
      </c>
      <c r="BQ7" s="24">
        <v>97.98</v>
      </c>
      <c r="BR7" s="24">
        <v>90.74</v>
      </c>
      <c r="BS7" s="24">
        <v>90.7</v>
      </c>
      <c r="BT7" s="24">
        <v>88.07</v>
      </c>
      <c r="BU7" s="24">
        <v>90.83</v>
      </c>
      <c r="BV7" s="24">
        <v>87.29</v>
      </c>
      <c r="BW7" s="24">
        <v>88.25</v>
      </c>
      <c r="BX7" s="24">
        <v>90.17</v>
      </c>
      <c r="BY7" s="24">
        <v>86.51</v>
      </c>
      <c r="BZ7" s="24">
        <v>89.17</v>
      </c>
      <c r="CA7" s="24">
        <v>97.81</v>
      </c>
      <c r="CB7" s="24">
        <v>199.7</v>
      </c>
      <c r="CC7" s="24">
        <v>220.03</v>
      </c>
      <c r="CD7" s="24">
        <v>219.68</v>
      </c>
      <c r="CE7" s="24">
        <v>225.49</v>
      </c>
      <c r="CF7" s="24">
        <v>178.92</v>
      </c>
      <c r="CG7" s="24">
        <v>176.67</v>
      </c>
      <c r="CH7" s="24">
        <v>176.37</v>
      </c>
      <c r="CI7" s="24">
        <v>173.17</v>
      </c>
      <c r="CJ7" s="24">
        <v>188.24</v>
      </c>
      <c r="CK7" s="24">
        <v>184.85</v>
      </c>
      <c r="CL7" s="24">
        <v>138.75</v>
      </c>
      <c r="CM7" s="24" t="s">
        <v>104</v>
      </c>
      <c r="CN7" s="24" t="s">
        <v>104</v>
      </c>
      <c r="CO7" s="24" t="s">
        <v>104</v>
      </c>
      <c r="CP7" s="24" t="s">
        <v>104</v>
      </c>
      <c r="CQ7" s="24" t="s">
        <v>104</v>
      </c>
      <c r="CR7" s="24">
        <v>57.42</v>
      </c>
      <c r="CS7" s="24">
        <v>56.72</v>
      </c>
      <c r="CT7" s="24">
        <v>56.43</v>
      </c>
      <c r="CU7" s="24">
        <v>54.86</v>
      </c>
      <c r="CV7" s="24">
        <v>55.04</v>
      </c>
      <c r="CW7" s="24">
        <v>58.94</v>
      </c>
      <c r="CX7" s="24">
        <v>82.3</v>
      </c>
      <c r="CY7" s="24">
        <v>82.41</v>
      </c>
      <c r="CZ7" s="24">
        <v>82.45</v>
      </c>
      <c r="DA7" s="24">
        <v>82.5</v>
      </c>
      <c r="DB7" s="24">
        <v>82.55</v>
      </c>
      <c r="DC7" s="24">
        <v>90.42</v>
      </c>
      <c r="DD7" s="24">
        <v>90.72</v>
      </c>
      <c r="DE7" s="24">
        <v>91.07</v>
      </c>
      <c r="DF7" s="24">
        <v>91.37</v>
      </c>
      <c r="DG7" s="24">
        <v>91.92</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0.17</v>
      </c>
      <c r="EK7" s="24">
        <v>0.15</v>
      </c>
      <c r="EL7" s="24">
        <v>0.15</v>
      </c>
      <c r="EM7" s="24">
        <v>7.0000000000000007E-2</v>
      </c>
      <c r="EN7" s="24">
        <v>0.06</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2025-01-24T07:27:48Z</dcterms:created>
  <dcterms:modified xsi:type="dcterms:W3CDTF">2025-03-04T01:49:21Z</dcterms:modified>
  <cp:category/>
</cp:coreProperties>
</file>