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1gesui\"/>
    </mc:Choice>
  </mc:AlternateContent>
  <workbookProtection workbookAlgorithmName="SHA-512" workbookHashValue="ZPo5Snbrs3ddB/2g+AQWT531t/PO9gwOri/5FOK4OTu30RQ5zzeMwgqrCp89Mta/ZDqRV/CqmGqT1AUUAak0BA==" workbookSaltValue="xjBYgSyZlF5RAuMx91Pbcw=="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I86" i="4"/>
  <c r="E86" i="4"/>
  <c r="AL10" i="4"/>
  <c r="I10" i="4"/>
  <c r="AL8" i="4"/>
  <c r="P8" i="4"/>
  <c r="I8" i="4"/>
</calcChain>
</file>

<file path=xl/sharedStrings.xml><?xml version="1.0" encoding="utf-8"?>
<sst xmlns="http://schemas.openxmlformats.org/spreadsheetml/2006/main" count="236" uniqueCount="118">
  <si>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</si>
  <si>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</si>
  <si>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</si>
  <si>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</si>
  <si>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</si>
  <si>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</si>
  <si>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</si>
  <si>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</si>
  <si>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</si>
  <si>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</si>
  <si>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</si>
  <si>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</si>
  <si>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</si>
  <si>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</si>
  <si>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</si>
  <si>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</si>
  <si>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</si>
  <si>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</si>
  <si>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</si>
  <si>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</si>
  <si>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</si>
  <si>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</si>
  <si>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</si>
  <si>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</si>
  <si>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</si>
  <si>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</si>
  <si>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</si>
  <si>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</si>
  <si>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</si>
  <si>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</si>
  <si>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</si>
  <si>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</si>
  <si>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</si>
  <si>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</si>
  <si>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</si>
  <si>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</si>
  <si>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</si>
  <si>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</si>
  <si>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</si>
  <si>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</si>
  <si>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</si>
  <si>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</si>
  <si>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</si>
  <si>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</si>
  <si>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</si>
  <si>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</si>
  <si>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</si>
  <si>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</si>
  <si>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</si>
  <si>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</si>
  <si>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</si>
  <si>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</si>
  <si>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</si>
  <si>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</si>
  <si>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</si>
  <si>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</si>
  <si>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</si>
  <si>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</si>
  <si>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</si>
  <si>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</si>
  <si>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</si>
  <si>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</si>
  <si>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</si>
  <si>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</si>
  <si>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</si>
  <si>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</si>
  <si>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</si>
  <si>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</si>
  <si>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</si>
  <si>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</si>
  <si>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</si>
  <si>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</si>
  <si>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</si>
  <si>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</si>
  <si>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</si>
  <si>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</si>
  <si>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</si>
  <si>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</si>
  <si>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</si>
  <si>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</si>
  <si>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</si>
  <si>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</si>
  <si>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</si>
  <si>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</si>
  <si>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</si>
  <si>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</si>
  <si>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</si>
  <si>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</si>
  <si>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</si>
  <si>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</si>
  <si>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</si>
  <si>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</si>
  <si>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</si>
  <si>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</si>
  <si>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</si>
  <si>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</si>
  <si>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</si>
  <si>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金山町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</si>
  <si>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</si>
  <si>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</si>
  <si>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</si>
  <si>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</si>
  <si>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</si>
  <si>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</si>
  <si>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</si>
  <si>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</si>
  <si>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</si>
  <si>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</si>
  <si>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</si>
  <si>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</si>
  <si>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</si>
  <si>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</si>
  <si>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</si>
  <si>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</si>
  <si>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</si>
  <si>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農業集落排水会計は、現行料金では財源不足であり一般会計からの繰入金を経費に充てている状態である。
　令和元年10月に使用料の見直しを行ったことにより、収益的収支比率及び経費回収率共に一時的に改善が見られたが、維持管理経費の増加に伴い指標が悪化している状況にある。今後も収益増加のため、農業集落排水への加入促進とともに、使用料を段階的に適正水準となるよう改定を検討し、併せて収納対策を講じていく必要がある。
　農業集落排水処理施設（明安地区、有屋地区）及び管渠は、老朽化が進み維持経費が今後増加することが見込まれることから、明安地区については平成28年度に実施した機能診断調査を基に、令和4年度までに機能強化事業による更新工事を実施した。
　また、有屋地区について令和2年度までに機能診断調査を実施し、町全体の農業集落排水事業の最適整備構想を策定済みであるので、今後は、令和5年度に策定した維持管理適正化計画を基に、農村整備事業補助金などを活用し施設の補修や更新を実施していく。</t>
    <rPh sb="92" eb="95">
      <t>イチジテキ</t>
    </rPh>
    <rPh sb="112" eb="114">
      <t>ゾウカ</t>
    </rPh>
    <rPh sb="115" eb="116">
      <t>トモナ</t>
    </rPh>
    <rPh sb="117" eb="119">
      <t>シヒョウ</t>
    </rPh>
    <rPh sb="120" eb="122">
      <t>アッカ</t>
    </rPh>
    <rPh sb="126" eb="128">
      <t>ジョウキョウ</t>
    </rPh>
    <rPh sb="143" eb="145">
      <t>ノウギョウ</t>
    </rPh>
    <rPh sb="145" eb="147">
      <t>シュウラク</t>
    </rPh>
    <rPh sb="147" eb="149">
      <t>ハイスイ</t>
    </rPh>
    <rPh sb="180" eb="182">
      <t>ケントウ</t>
    </rPh>
    <rPh sb="218" eb="219">
      <t>チ</t>
    </rPh>
    <rPh sb="223" eb="224">
      <t>チ</t>
    </rPh>
    <rPh sb="292" eb="294">
      <t>レイワ</t>
    </rPh>
    <rPh sb="295" eb="297">
      <t>ネンド</t>
    </rPh>
    <rPh sb="332" eb="334">
      <t>レイワ</t>
    </rPh>
    <rPh sb="335" eb="336">
      <t>ネン</t>
    </rPh>
    <rPh sb="352" eb="354">
      <t>ゼンタイ</t>
    </rPh>
    <rPh sb="373" eb="374">
      <t>ズ</t>
    </rPh>
    <rPh sb="381" eb="383">
      <t>コンゴ</t>
    </rPh>
    <rPh sb="385" eb="387">
      <t>レイワ</t>
    </rPh>
    <rPh sb="388" eb="390">
      <t>ネンド</t>
    </rPh>
    <rPh sb="391" eb="393">
      <t>サクテイ</t>
    </rPh>
    <rPh sb="405" eb="406">
      <t>モト</t>
    </rPh>
    <phoneticPr fontId="4"/>
  </si>
  <si>
    <t>　農業集落排水施設は、明安地区が昭和63年度、有屋地区が平成6年度に供用開始しており、老朽化が進んでいるため、機能診断調査を行い更新計画を策定する必要がある。
　明安地区は、平成30年度に更新実施計画を作成し、令和元年度から着工、令和4年度まで計画的に機能強化事業で管路補修、汚水桝更新、処理施設更新などを実施した。（総事業費約2億円）
また、有屋地区について令和2年度までに機能診断調査を実施し、町全体の農業集落排水事業の最適整備構想を策定済みであるので、今後は、令和5年度に策定した維持管理適正化計画を基に、令和8年度から農村整備事業補助金などを活用し施設の補修や更新を実施していく。</t>
    <rPh sb="13" eb="15">
      <t>チク</t>
    </rPh>
    <rPh sb="105" eb="106">
      <t>レイ</t>
    </rPh>
    <rPh sb="106" eb="107">
      <t>カズ</t>
    </rPh>
    <rPh sb="107" eb="108">
      <t>ゲン</t>
    </rPh>
    <rPh sb="108" eb="109">
      <t>ネン</t>
    </rPh>
    <rPh sb="112" eb="114">
      <t>チャッコウ</t>
    </rPh>
    <rPh sb="115" eb="117">
      <t>レイワ</t>
    </rPh>
    <rPh sb="118" eb="120">
      <t>ネンド</t>
    </rPh>
    <rPh sb="122" eb="125">
      <t>ケイカクテキ</t>
    </rPh>
    <rPh sb="133" eb="135">
      <t>カンロ</t>
    </rPh>
    <rPh sb="135" eb="137">
      <t>ホシュウ</t>
    </rPh>
    <rPh sb="138" eb="141">
      <t>オスイマス</t>
    </rPh>
    <rPh sb="141" eb="143">
      <t>コウシン</t>
    </rPh>
    <rPh sb="144" eb="146">
      <t>ショリ</t>
    </rPh>
    <rPh sb="159" eb="163">
      <t>ソウジギョウヒ</t>
    </rPh>
    <rPh sb="163" eb="164">
      <t>ヤク</t>
    </rPh>
    <rPh sb="165" eb="167">
      <t>オクエン</t>
    </rPh>
    <rPh sb="256" eb="258">
      <t>レイワ</t>
    </rPh>
    <rPh sb="259" eb="261">
      <t>ネンド</t>
    </rPh>
    <phoneticPr fontId="4"/>
  </si>
  <si>
    <t>　農業集落排水事業は、明安地区が昭和63年度の供用開始から令和4年度で34年が経過し、施設設備の老朽化が進み、維持経費が増加する傾向にある。
　平成28年度に実施した明安地区の機能診断調査を基に平成30年度に施設更新の実施計画を策定、令和元年度から令和4年度に機能強化事業を行うことで計画的な施設管理、維持経費抑制を実施した。
　また、有屋地区についても明安地区と同様に農村整備事業費補助金を活用し令和8年度から機能強化事業を行っていく予定である。
　さらに令和6年度に公営企業会計に移行することから、中長期的な経営分析を行い、適正な料金水準の検討を実施し、併せて加入促進を行うことで収益増加を図っていく。</t>
    <rPh sb="29" eb="31">
      <t>レイワ</t>
    </rPh>
    <rPh sb="33" eb="34">
      <t>ド</t>
    </rPh>
    <rPh sb="72" eb="74">
      <t>ヘイセイ</t>
    </rPh>
    <rPh sb="76" eb="78">
      <t>ネンド</t>
    </rPh>
    <rPh sb="79" eb="81">
      <t>ジッシ</t>
    </rPh>
    <rPh sb="117" eb="119">
      <t>レイワ</t>
    </rPh>
    <rPh sb="119" eb="121">
      <t>ガンネン</t>
    </rPh>
    <rPh sb="121" eb="122">
      <t>ド</t>
    </rPh>
    <rPh sb="142" eb="145">
      <t>ケイカクテキ</t>
    </rPh>
    <rPh sb="146" eb="148">
      <t>シセツ</t>
    </rPh>
    <rPh sb="148" eb="150">
      <t>カンリ</t>
    </rPh>
    <rPh sb="155" eb="157">
      <t>ヨクセイ</t>
    </rPh>
    <rPh sb="185" eb="192">
      <t>ノウソンセイビジギョウヒ</t>
    </rPh>
    <rPh sb="192" eb="195">
      <t>ホジョキン</t>
    </rPh>
    <rPh sb="196" eb="198">
      <t>カツヨウ</t>
    </rPh>
    <rPh sb="199" eb="201">
      <t>レイワ</t>
    </rPh>
    <rPh sb="202" eb="204">
      <t>ネンド</t>
    </rPh>
    <rPh sb="229" eb="231">
      <t>レイワ</t>
    </rPh>
    <rPh sb="232" eb="234">
      <t>ネンド</t>
    </rPh>
    <rPh sb="235" eb="241">
      <t>コウエイキギョウカイケイ</t>
    </rPh>
    <rPh sb="242" eb="244">
      <t>イコウ</t>
    </rPh>
    <rPh sb="261" eb="262">
      <t>オコナ</t>
    </rPh>
    <rPh sb="272" eb="274">
      <t>ケントウ</t>
    </rPh>
    <rPh sb="275" eb="277">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</si>
</sst>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6B3-453A-8B77-21D4194829A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0.02</c:v>
                </c:pt>
                <c:pt idx="2">
                  <c:v>0.01</c:v>
                </c:pt>
                <c:pt idx="3">
                  <c:v>0.01</c:v>
                </c:pt>
                <c:pt idx="4">
                  <c:v>0.02</c:v>
                </c:pt>
              </c:numCache>
            </c:numRef>
          </c:val>
          <c:smooth val="0"/>
          <c:extLst>
            <c:ext xmlns:c16="http://schemas.microsoft.com/office/drawing/2014/chart" uri="{C3380CC4-5D6E-409C-BE32-E72D297353CC}">
              <c16:uniqueId val="{00000001-66B3-453A-8B77-21D4194829A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55.86</c:v>
                </c:pt>
                <c:pt idx="1">
                  <c:v>49.78</c:v>
                </c:pt>
                <c:pt idx="2">
                  <c:v>50.8</c:v>
                </c:pt>
                <c:pt idx="3">
                  <c:v>48.91</c:v>
                </c:pt>
                <c:pt idx="4">
                  <c:v>48.05</c:v>
                </c:pt>
              </c:numCache>
            </c:numRef>
          </c:val>
          <c:extLst>
            <c:ext xmlns:c16="http://schemas.microsoft.com/office/drawing/2014/chart" uri="{C3380CC4-5D6E-409C-BE32-E72D297353CC}">
              <c16:uniqueId val="{00000000-D4AA-421B-A3BC-D1DAD24FDC9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54.06</c:v>
                </c:pt>
                <c:pt idx="1">
                  <c:v>55.26</c:v>
                </c:pt>
                <c:pt idx="2">
                  <c:v>54.54</c:v>
                </c:pt>
                <c:pt idx="3">
                  <c:v>52.9</c:v>
                </c:pt>
                <c:pt idx="4">
                  <c:v>52.63</c:v>
                </c:pt>
              </c:numCache>
            </c:numRef>
          </c:val>
          <c:smooth val="0"/>
          <c:extLst>
            <c:ext xmlns:c16="http://schemas.microsoft.com/office/drawing/2014/chart" uri="{C3380CC4-5D6E-409C-BE32-E72D297353CC}">
              <c16:uniqueId val="{00000001-D4AA-421B-A3BC-D1DAD24FDC9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92.05</c:v>
                </c:pt>
                <c:pt idx="1">
                  <c:v>91.51</c:v>
                </c:pt>
                <c:pt idx="2">
                  <c:v>92.45</c:v>
                </c:pt>
                <c:pt idx="3">
                  <c:v>93.02</c:v>
                </c:pt>
                <c:pt idx="4">
                  <c:v>92.72</c:v>
                </c:pt>
              </c:numCache>
            </c:numRef>
          </c:val>
          <c:extLst>
            <c:ext xmlns:c16="http://schemas.microsoft.com/office/drawing/2014/chart" uri="{C3380CC4-5D6E-409C-BE32-E72D297353CC}">
              <c16:uniqueId val="{00000000-E690-441E-BC33-C65BDD5321A5}"/>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90.11</c:v>
                </c:pt>
                <c:pt idx="1">
                  <c:v>90.52</c:v>
                </c:pt>
                <c:pt idx="2">
                  <c:v>90.3</c:v>
                </c:pt>
                <c:pt idx="3">
                  <c:v>90.3</c:v>
                </c:pt>
                <c:pt idx="4">
                  <c:v>90.32</c:v>
                </c:pt>
              </c:numCache>
            </c:numRef>
          </c:val>
          <c:smooth val="0"/>
          <c:extLst>
            <c:ext xmlns:c16="http://schemas.microsoft.com/office/drawing/2014/chart" uri="{C3380CC4-5D6E-409C-BE32-E72D297353CC}">
              <c16:uniqueId val="{00000001-E690-441E-BC33-C65BDD5321A5}"/>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87.55</c:v>
                </c:pt>
                <c:pt idx="1">
                  <c:v>90.65</c:v>
                </c:pt>
                <c:pt idx="2">
                  <c:v>95.95</c:v>
                </c:pt>
                <c:pt idx="3">
                  <c:v>85.79</c:v>
                </c:pt>
                <c:pt idx="4">
                  <c:v>94.8</c:v>
                </c:pt>
              </c:numCache>
            </c:numRef>
          </c:val>
          <c:extLst>
            <c:ext xmlns:c16="http://schemas.microsoft.com/office/drawing/2014/chart" uri="{C3380CC4-5D6E-409C-BE32-E72D297353CC}">
              <c16:uniqueId val="{00000000-ADC9-482E-99FA-5C6AAF9C528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DC9-482E-99FA-5C6AAF9C528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852-4194-858C-C49646BAE48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852-4194-858C-C49646BAE48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64-42A9-955C-40E23346FD0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64-42A9-955C-40E23346FD0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C74-406B-BDDD-2C2837BB025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C74-406B-BDDD-2C2837BB025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AA1-43D2-AFBD-32AEDCA21C1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AA1-43D2-AFBD-32AEDCA21C1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43.51</c:v>
                </c:pt>
                <c:pt idx="1">
                  <c:v>33.64</c:v>
                </c:pt>
                <c:pt idx="2">
                  <c:v>24.86</c:v>
                </c:pt>
                <c:pt idx="3">
                  <c:v>121.55</c:v>
                </c:pt>
                <c:pt idx="4">
                  <c:v>87.51</c:v>
                </c:pt>
              </c:numCache>
            </c:numRef>
          </c:val>
          <c:extLst>
            <c:ext xmlns:c16="http://schemas.microsoft.com/office/drawing/2014/chart" uri="{C3380CC4-5D6E-409C-BE32-E72D297353CC}">
              <c16:uniqueId val="{00000000-BDF7-4F6A-8D9F-0A1F0B3B4F30}"/>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654.71</c:v>
                </c:pt>
                <c:pt idx="1">
                  <c:v>783.8</c:v>
                </c:pt>
                <c:pt idx="2">
                  <c:v>778.81</c:v>
                </c:pt>
                <c:pt idx="3">
                  <c:v>718.49</c:v>
                </c:pt>
                <c:pt idx="4">
                  <c:v>743.31</c:v>
                </c:pt>
              </c:numCache>
            </c:numRef>
          </c:val>
          <c:smooth val="0"/>
          <c:extLst>
            <c:ext xmlns:c16="http://schemas.microsoft.com/office/drawing/2014/chart" uri="{C3380CC4-5D6E-409C-BE32-E72D297353CC}">
              <c16:uniqueId val="{00000001-BDF7-4F6A-8D9F-0A1F0B3B4F30}"/>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70.78</c:v>
                </c:pt>
                <c:pt idx="1">
                  <c:v>79.42</c:v>
                </c:pt>
                <c:pt idx="2">
                  <c:v>93.3</c:v>
                </c:pt>
                <c:pt idx="3">
                  <c:v>74.760000000000005</c:v>
                </c:pt>
                <c:pt idx="4">
                  <c:v>89.68</c:v>
                </c:pt>
              </c:numCache>
            </c:numRef>
          </c:val>
          <c:extLst>
            <c:ext xmlns:c16="http://schemas.microsoft.com/office/drawing/2014/chart" uri="{C3380CC4-5D6E-409C-BE32-E72D297353CC}">
              <c16:uniqueId val="{00000000-2C31-498B-8C46-FB0750D979B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65.37</c:v>
                </c:pt>
                <c:pt idx="1">
                  <c:v>68.11</c:v>
                </c:pt>
                <c:pt idx="2">
                  <c:v>67.23</c:v>
                </c:pt>
                <c:pt idx="3">
                  <c:v>61.82</c:v>
                </c:pt>
                <c:pt idx="4">
                  <c:v>61.15</c:v>
                </c:pt>
              </c:numCache>
            </c:numRef>
          </c:val>
          <c:smooth val="0"/>
          <c:extLst>
            <c:ext xmlns:c16="http://schemas.microsoft.com/office/drawing/2014/chart" uri="{C3380CC4-5D6E-409C-BE32-E72D297353CC}">
              <c16:uniqueId val="{00000001-2C31-498B-8C46-FB0750D979B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150.46</c:v>
                </c:pt>
                <c:pt idx="1">
                  <c:v>149.99</c:v>
                </c:pt>
                <c:pt idx="2">
                  <c:v>157.96</c:v>
                </c:pt>
                <c:pt idx="3">
                  <c:v>250.13</c:v>
                </c:pt>
                <c:pt idx="4">
                  <c:v>200.97</c:v>
                </c:pt>
              </c:numCache>
            </c:numRef>
          </c:val>
          <c:extLst>
            <c:ext xmlns:c16="http://schemas.microsoft.com/office/drawing/2014/chart" uri="{C3380CC4-5D6E-409C-BE32-E72D297353CC}">
              <c16:uniqueId val="{00000000-1B3C-4027-8B74-DEB2BD982BB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228.99</c:v>
                </c:pt>
                <c:pt idx="1">
                  <c:v>222.41</c:v>
                </c:pt>
                <c:pt idx="2">
                  <c:v>228.21</c:v>
                </c:pt>
                <c:pt idx="3">
                  <c:v>246.9</c:v>
                </c:pt>
                <c:pt idx="4">
                  <c:v>250.43</c:v>
                </c:pt>
              </c:numCache>
            </c:numRef>
          </c:val>
          <c:smooth val="0"/>
          <c:extLst>
            <c:ext xmlns:c16="http://schemas.microsoft.com/office/drawing/2014/chart" uri="{C3380CC4-5D6E-409C-BE32-E72D297353CC}">
              <c16:uniqueId val="{00000001-1B3C-4027-8B74-DEB2BD982BB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金山町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F1</v>
      </c>
      <c r="X8" s="34"/>
      <c r="Y8" s="34"/>
      <c r="Z8" s="34"/>
      <c r="AA8" s="34"/>
      <c r="AB8" s="34"/>
      <c r="AC8" s="34"/>
      <c r="AD8" s="35" t="str">
        <f>データ!$M$6</f>
        <v>非設置</v>
      </c>
      <c r="AE8" s="35"/>
      <c r="AF8" s="35"/>
      <c r="AG8" s="35"/>
      <c r="AH8" s="35"/>
      <c r="AI8" s="35"/>
      <c r="AJ8" s="35"/>
      <c r="AK8" s="3"/>
      <c r="AL8" s="36">
        <f>データ!S6</f>
        <v>4848</v>
      </c>
      <c r="AM8" s="36"/>
      <c r="AN8" s="36"/>
      <c r="AO8" s="36"/>
      <c r="AP8" s="36"/>
      <c r="AQ8" s="36"/>
      <c r="AR8" s="36"/>
      <c r="AS8" s="36"/>
      <c r="AT8" s="37">
        <f>データ!T6</f>
        <v>161.66999999999999</v>
      </c>
      <c r="AU8" s="37"/>
      <c r="AV8" s="37"/>
      <c r="AW8" s="37"/>
      <c r="AX8" s="37"/>
      <c r="AY8" s="37"/>
      <c r="AZ8" s="37"/>
      <c r="BA8" s="37"/>
      <c r="BB8" s="37">
        <f>データ!U6</f>
        <v>29.99</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20.94</v>
      </c>
      <c r="Q10" s="37"/>
      <c r="R10" s="37"/>
      <c r="S10" s="37"/>
      <c r="T10" s="37"/>
      <c r="U10" s="37"/>
      <c r="V10" s="37"/>
      <c r="W10" s="37">
        <f>データ!Q6</f>
        <v>68.209999999999994</v>
      </c>
      <c r="X10" s="37"/>
      <c r="Y10" s="37"/>
      <c r="Z10" s="37"/>
      <c r="AA10" s="37"/>
      <c r="AB10" s="37"/>
      <c r="AC10" s="37"/>
      <c r="AD10" s="36">
        <f>データ!R6</f>
        <v>3740</v>
      </c>
      <c r="AE10" s="36"/>
      <c r="AF10" s="36"/>
      <c r="AG10" s="36"/>
      <c r="AH10" s="36"/>
      <c r="AI10" s="36"/>
      <c r="AJ10" s="36"/>
      <c r="AK10" s="2"/>
      <c r="AL10" s="36">
        <f>データ!V6</f>
        <v>1003</v>
      </c>
      <c r="AM10" s="36"/>
      <c r="AN10" s="36"/>
      <c r="AO10" s="36"/>
      <c r="AP10" s="36"/>
      <c r="AQ10" s="36"/>
      <c r="AR10" s="36"/>
      <c r="AS10" s="36"/>
      <c r="AT10" s="37">
        <f>データ!W6</f>
        <v>1.21</v>
      </c>
      <c r="AU10" s="37"/>
      <c r="AV10" s="37"/>
      <c r="AW10" s="37"/>
      <c r="AX10" s="37"/>
      <c r="AY10" s="37"/>
      <c r="AZ10" s="37"/>
      <c r="BA10" s="37"/>
      <c r="BB10" s="37">
        <f>データ!X6</f>
        <v>828.93</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115</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116</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117</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43</v>
      </c>
      <c r="N86" s="12" t="s">
        <v>43</v>
      </c>
      <c r="O86" s="12" t="str">
        <f>データ!EO6</f>
        <v>【0.02】</v>
      </c>
    </row>
  </sheetData>
  <sheetProtection algorithmName="SHA-512" hashValue="l3XTXJUTN/Yc/FzUZa/3BWrlhpHTXaWba42MKWB4Z6U/7ZbbigHuU6c1iNb3Ux988g8ebEO+h4v9vESIY6/kGQ==" saltValue="rVXCsZ0b+KAFQA88LI3Tm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63614</v>
      </c>
      <c r="D6" s="19">
        <f t="shared" si="3"/>
        <v>47</v>
      </c>
      <c r="E6" s="19">
        <f t="shared" si="3"/>
        <v>17</v>
      </c>
      <c r="F6" s="19">
        <f t="shared" si="3"/>
        <v>5</v>
      </c>
      <c r="G6" s="19">
        <f t="shared" si="3"/>
        <v>0</v>
      </c>
      <c r="H6" s="19" t="str">
        <f t="shared" si="3"/>
        <v>山形県　金山町</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20.94</v>
      </c>
      <c r="Q6" s="20">
        <f t="shared" si="3"/>
        <v>68.209999999999994</v>
      </c>
      <c r="R6" s="20">
        <f t="shared" si="3"/>
        <v>3740</v>
      </c>
      <c r="S6" s="20">
        <f t="shared" si="3"/>
        <v>4848</v>
      </c>
      <c r="T6" s="20">
        <f t="shared" si="3"/>
        <v>161.66999999999999</v>
      </c>
      <c r="U6" s="20">
        <f t="shared" si="3"/>
        <v>29.99</v>
      </c>
      <c r="V6" s="20">
        <f t="shared" si="3"/>
        <v>1003</v>
      </c>
      <c r="W6" s="20">
        <f t="shared" si="3"/>
        <v>1.21</v>
      </c>
      <c r="X6" s="20">
        <f t="shared" si="3"/>
        <v>828.93</v>
      </c>
      <c r="Y6" s="21">
        <f>IF(Y7="",NA(),Y7)</f>
        <v>87.55</v>
      </c>
      <c r="Z6" s="21">
        <f t="shared" ref="Z6:AH6" si="4">IF(Z7="",NA(),Z7)</f>
        <v>90.65</v>
      </c>
      <c r="AA6" s="21">
        <f t="shared" si="4"/>
        <v>95.95</v>
      </c>
      <c r="AB6" s="21">
        <f t="shared" si="4"/>
        <v>85.79</v>
      </c>
      <c r="AC6" s="21">
        <f t="shared" si="4"/>
        <v>94.8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43.51</v>
      </c>
      <c r="BG6" s="21">
        <f t="shared" ref="BG6:BO6" si="7">IF(BG7="",NA(),BG7)</f>
        <v>33.64</v>
      </c>
      <c r="BH6" s="21">
        <f t="shared" si="7"/>
        <v>24.86</v>
      </c>
      <c r="BI6" s="21">
        <f t="shared" si="7"/>
        <v>121.55</v>
      </c>
      <c r="BJ6" s="21">
        <f t="shared" si="7"/>
        <v>87.51</v>
      </c>
      <c r="BK6" s="21">
        <f t="shared" si="7"/>
        <v>654.71</v>
      </c>
      <c r="BL6" s="21">
        <f t="shared" si="7"/>
        <v>783.8</v>
      </c>
      <c r="BM6" s="21">
        <f t="shared" si="7"/>
        <v>778.81</v>
      </c>
      <c r="BN6" s="21">
        <f t="shared" si="7"/>
        <v>718.49</v>
      </c>
      <c r="BO6" s="21">
        <f t="shared" si="7"/>
        <v>743.31</v>
      </c>
      <c r="BP6" s="20" t="str">
        <f>IF(BP7="","",IF(BP7="-","【-】","【"&amp;SUBSTITUTE(TEXT(BP7,"#,##0.00"),"-","△")&amp;"】"))</f>
        <v>【785.10】</v>
      </c>
      <c r="BQ6" s="21">
        <f>IF(BQ7="",NA(),BQ7)</f>
        <v>70.78</v>
      </c>
      <c r="BR6" s="21">
        <f t="shared" ref="BR6:BZ6" si="8">IF(BR7="",NA(),BR7)</f>
        <v>79.42</v>
      </c>
      <c r="BS6" s="21">
        <f t="shared" si="8"/>
        <v>93.3</v>
      </c>
      <c r="BT6" s="21">
        <f t="shared" si="8"/>
        <v>74.760000000000005</v>
      </c>
      <c r="BU6" s="21">
        <f t="shared" si="8"/>
        <v>89.68</v>
      </c>
      <c r="BV6" s="21">
        <f t="shared" si="8"/>
        <v>65.37</v>
      </c>
      <c r="BW6" s="21">
        <f t="shared" si="8"/>
        <v>68.11</v>
      </c>
      <c r="BX6" s="21">
        <f t="shared" si="8"/>
        <v>67.23</v>
      </c>
      <c r="BY6" s="21">
        <f t="shared" si="8"/>
        <v>61.82</v>
      </c>
      <c r="BZ6" s="21">
        <f t="shared" si="8"/>
        <v>61.15</v>
      </c>
      <c r="CA6" s="20" t="str">
        <f>IF(CA7="","",IF(CA7="-","【-】","【"&amp;SUBSTITUTE(TEXT(CA7,"#,##0.00"),"-","△")&amp;"】"))</f>
        <v>【56.93】</v>
      </c>
      <c r="CB6" s="21">
        <f>IF(CB7="",NA(),CB7)</f>
        <v>150.46</v>
      </c>
      <c r="CC6" s="21">
        <f t="shared" ref="CC6:CK6" si="9">IF(CC7="",NA(),CC7)</f>
        <v>149.99</v>
      </c>
      <c r="CD6" s="21">
        <f t="shared" si="9"/>
        <v>157.96</v>
      </c>
      <c r="CE6" s="21">
        <f t="shared" si="9"/>
        <v>250.13</v>
      </c>
      <c r="CF6" s="21">
        <f t="shared" si="9"/>
        <v>200.97</v>
      </c>
      <c r="CG6" s="21">
        <f t="shared" si="9"/>
        <v>228.99</v>
      </c>
      <c r="CH6" s="21">
        <f t="shared" si="9"/>
        <v>222.41</v>
      </c>
      <c r="CI6" s="21">
        <f t="shared" si="9"/>
        <v>228.21</v>
      </c>
      <c r="CJ6" s="21">
        <f t="shared" si="9"/>
        <v>246.9</v>
      </c>
      <c r="CK6" s="21">
        <f t="shared" si="9"/>
        <v>250.43</v>
      </c>
      <c r="CL6" s="20" t="str">
        <f>IF(CL7="","",IF(CL7="-","【-】","【"&amp;SUBSTITUTE(TEXT(CL7,"#,##0.00"),"-","△")&amp;"】"))</f>
        <v>【271.15】</v>
      </c>
      <c r="CM6" s="21">
        <f>IF(CM7="",NA(),CM7)</f>
        <v>55.86</v>
      </c>
      <c r="CN6" s="21">
        <f t="shared" ref="CN6:CV6" si="10">IF(CN7="",NA(),CN7)</f>
        <v>49.78</v>
      </c>
      <c r="CO6" s="21">
        <f t="shared" si="10"/>
        <v>50.8</v>
      </c>
      <c r="CP6" s="21">
        <f t="shared" si="10"/>
        <v>48.91</v>
      </c>
      <c r="CQ6" s="21">
        <f t="shared" si="10"/>
        <v>48.05</v>
      </c>
      <c r="CR6" s="21">
        <f t="shared" si="10"/>
        <v>54.06</v>
      </c>
      <c r="CS6" s="21">
        <f t="shared" si="10"/>
        <v>55.26</v>
      </c>
      <c r="CT6" s="21">
        <f t="shared" si="10"/>
        <v>54.54</v>
      </c>
      <c r="CU6" s="21">
        <f t="shared" si="10"/>
        <v>52.9</v>
      </c>
      <c r="CV6" s="21">
        <f t="shared" si="10"/>
        <v>52.63</v>
      </c>
      <c r="CW6" s="20" t="str">
        <f>IF(CW7="","",IF(CW7="-","【-】","【"&amp;SUBSTITUTE(TEXT(CW7,"#,##0.00"),"-","△")&amp;"】"))</f>
        <v>【49.87】</v>
      </c>
      <c r="CX6" s="21">
        <f>IF(CX7="",NA(),CX7)</f>
        <v>92.05</v>
      </c>
      <c r="CY6" s="21">
        <f t="shared" ref="CY6:DG6" si="11">IF(CY7="",NA(),CY7)</f>
        <v>91.51</v>
      </c>
      <c r="CZ6" s="21">
        <f t="shared" si="11"/>
        <v>92.45</v>
      </c>
      <c r="DA6" s="21">
        <f t="shared" si="11"/>
        <v>93.02</v>
      </c>
      <c r="DB6" s="21">
        <f t="shared" si="11"/>
        <v>92.72</v>
      </c>
      <c r="DC6" s="21">
        <f t="shared" si="11"/>
        <v>90.11</v>
      </c>
      <c r="DD6" s="21">
        <f t="shared" si="11"/>
        <v>90.52</v>
      </c>
      <c r="DE6" s="21">
        <f t="shared" si="11"/>
        <v>90.3</v>
      </c>
      <c r="DF6" s="21">
        <f t="shared" si="11"/>
        <v>90.3</v>
      </c>
      <c r="DG6" s="21">
        <f t="shared" si="11"/>
        <v>90.32</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0.02</v>
      </c>
      <c r="EL6" s="21">
        <f t="shared" si="14"/>
        <v>0.01</v>
      </c>
      <c r="EM6" s="21">
        <f t="shared" si="14"/>
        <v>0.01</v>
      </c>
      <c r="EN6" s="21">
        <f t="shared" si="14"/>
        <v>0.02</v>
      </c>
      <c r="EO6" s="20" t="str">
        <f>IF(EO7="","",IF(EO7="-","【-】","【"&amp;SUBSTITUTE(TEXT(EO7,"#,##0.00"),"-","△")&amp;"】"))</f>
        <v>【0.02】</v>
      </c>
    </row>
    <row r="7" spans="1:145" s="22" customFormat="1" x14ac:dyDescent="0.15">
      <c r="A7" s="14"/>
      <c r="B7" s="23">
        <v>2023</v>
      </c>
      <c r="C7" s="23">
        <v>63614</v>
      </c>
      <c r="D7" s="23">
        <v>47</v>
      </c>
      <c r="E7" s="23">
        <v>17</v>
      </c>
      <c r="F7" s="23">
        <v>5</v>
      </c>
      <c r="G7" s="23">
        <v>0</v>
      </c>
      <c r="H7" s="23" t="s">
        <v>97</v>
      </c>
      <c r="I7" s="23" t="s">
        <v>98</v>
      </c>
      <c r="J7" s="23" t="s">
        <v>99</v>
      </c>
      <c r="K7" s="23" t="s">
        <v>100</v>
      </c>
      <c r="L7" s="23" t="s">
        <v>101</v>
      </c>
      <c r="M7" s="23" t="s">
        <v>102</v>
      </c>
      <c r="N7" s="24" t="s">
        <v>103</v>
      </c>
      <c r="O7" s="24" t="s">
        <v>104</v>
      </c>
      <c r="P7" s="24">
        <v>20.94</v>
      </c>
      <c r="Q7" s="24">
        <v>68.209999999999994</v>
      </c>
      <c r="R7" s="24">
        <v>3740</v>
      </c>
      <c r="S7" s="24">
        <v>4848</v>
      </c>
      <c r="T7" s="24">
        <v>161.66999999999999</v>
      </c>
      <c r="U7" s="24">
        <v>29.99</v>
      </c>
      <c r="V7" s="24">
        <v>1003</v>
      </c>
      <c r="W7" s="24">
        <v>1.21</v>
      </c>
      <c r="X7" s="24">
        <v>828.93</v>
      </c>
      <c r="Y7" s="24">
        <v>87.55</v>
      </c>
      <c r="Z7" s="24">
        <v>90.65</v>
      </c>
      <c r="AA7" s="24">
        <v>95.95</v>
      </c>
      <c r="AB7" s="24">
        <v>85.79</v>
      </c>
      <c r="AC7" s="24">
        <v>94.8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43.51</v>
      </c>
      <c r="BG7" s="24">
        <v>33.64</v>
      </c>
      <c r="BH7" s="24">
        <v>24.86</v>
      </c>
      <c r="BI7" s="24">
        <v>121.55</v>
      </c>
      <c r="BJ7" s="24">
        <v>87.51</v>
      </c>
      <c r="BK7" s="24">
        <v>654.71</v>
      </c>
      <c r="BL7" s="24">
        <v>783.8</v>
      </c>
      <c r="BM7" s="24">
        <v>778.81</v>
      </c>
      <c r="BN7" s="24">
        <v>718.49</v>
      </c>
      <c r="BO7" s="24">
        <v>743.31</v>
      </c>
      <c r="BP7" s="24">
        <v>785.1</v>
      </c>
      <c r="BQ7" s="24">
        <v>70.78</v>
      </c>
      <c r="BR7" s="24">
        <v>79.42</v>
      </c>
      <c r="BS7" s="24">
        <v>93.3</v>
      </c>
      <c r="BT7" s="24">
        <v>74.760000000000005</v>
      </c>
      <c r="BU7" s="24">
        <v>89.68</v>
      </c>
      <c r="BV7" s="24">
        <v>65.37</v>
      </c>
      <c r="BW7" s="24">
        <v>68.11</v>
      </c>
      <c r="BX7" s="24">
        <v>67.23</v>
      </c>
      <c r="BY7" s="24">
        <v>61.82</v>
      </c>
      <c r="BZ7" s="24">
        <v>61.15</v>
      </c>
      <c r="CA7" s="24">
        <v>56.93</v>
      </c>
      <c r="CB7" s="24">
        <v>150.46</v>
      </c>
      <c r="CC7" s="24">
        <v>149.99</v>
      </c>
      <c r="CD7" s="24">
        <v>157.96</v>
      </c>
      <c r="CE7" s="24">
        <v>250.13</v>
      </c>
      <c r="CF7" s="24">
        <v>200.97</v>
      </c>
      <c r="CG7" s="24">
        <v>228.99</v>
      </c>
      <c r="CH7" s="24">
        <v>222.41</v>
      </c>
      <c r="CI7" s="24">
        <v>228.21</v>
      </c>
      <c r="CJ7" s="24">
        <v>246.9</v>
      </c>
      <c r="CK7" s="24">
        <v>250.43</v>
      </c>
      <c r="CL7" s="24">
        <v>271.14999999999998</v>
      </c>
      <c r="CM7" s="24">
        <v>55.86</v>
      </c>
      <c r="CN7" s="24">
        <v>49.78</v>
      </c>
      <c r="CO7" s="24">
        <v>50.8</v>
      </c>
      <c r="CP7" s="24">
        <v>48.91</v>
      </c>
      <c r="CQ7" s="24">
        <v>48.05</v>
      </c>
      <c r="CR7" s="24">
        <v>54.06</v>
      </c>
      <c r="CS7" s="24">
        <v>55.26</v>
      </c>
      <c r="CT7" s="24">
        <v>54.54</v>
      </c>
      <c r="CU7" s="24">
        <v>52.9</v>
      </c>
      <c r="CV7" s="24">
        <v>52.63</v>
      </c>
      <c r="CW7" s="24">
        <v>49.87</v>
      </c>
      <c r="CX7" s="24">
        <v>92.05</v>
      </c>
      <c r="CY7" s="24">
        <v>91.51</v>
      </c>
      <c r="CZ7" s="24">
        <v>92.45</v>
      </c>
      <c r="DA7" s="24">
        <v>93.02</v>
      </c>
      <c r="DB7" s="24">
        <v>92.72</v>
      </c>
      <c r="DC7" s="24">
        <v>90.11</v>
      </c>
      <c r="DD7" s="24">
        <v>90.52</v>
      </c>
      <c r="DE7" s="24">
        <v>90.3</v>
      </c>
      <c r="DF7" s="24">
        <v>90.3</v>
      </c>
      <c r="DG7" s="24">
        <v>90.32</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0.02</v>
      </c>
      <c r="EL7" s="24">
        <v>0.01</v>
      </c>
      <c r="EM7" s="24">
        <v>0.01</v>
      </c>
      <c r="EN7" s="24">
        <v>0.02</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2025-01-24T07:33:11Z</dcterms:created>
  <dcterms:modified xsi:type="dcterms:W3CDTF">2025-03-04T01:54:59Z</dcterms:modified>
  <cp:category/>
</cp:coreProperties>
</file>