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228"/>
  <workbookPr/>
  <mc:AlternateContent xmlns:mc="http://schemas.openxmlformats.org/markup-compatibility/2006">
    <mc:Choice Requires="x15">
      <x15ac:absPath xmlns:x15ac="http://schemas.microsoft.com/office/spreadsheetml/2010/11/ac" url="\\195.1.1.6\0000$\00 全課 00 共通\01総務企画課\02財務行革推進室\01 財務関係\01　地方公営企業\R06\20 【1.31 15時】公営企業に係る経営比較分析表(令和５年度決算)の分析等について（依頼）\01　様式　(ファイル名を変えずに上書き保存してください)\下水　四釜さん宛\"/>
    </mc:Choice>
  </mc:AlternateContent>
  <xr:revisionPtr revIDLastSave="0" documentId="13_ncr:1_{3DC9C876-D990-40CD-9BF4-B72F695F70F9}" xr6:coauthVersionLast="45" xr6:coauthVersionMax="45" xr10:uidLastSave="{00000000-0000-0000-0000-000000000000}"/>
  <workbookProtection workbookAlgorithmName="SHA-512" workbookHashValue="Jouly4/Lei4K9ZuEQQRRJT5PTIFP/wfGx6wxls83rwGrOtKbTUKNSfRWZVD98zI1B8nrILsNY33olfaYrnQDig==" workbookSaltValue="xBrVEkZg40gxSmgjx9UDlQ==" workbookSpinCount="100000" lockStructure="1"/>
  <bookViews>
    <workbookView xWindow="630" yWindow="330" windowWidth="28170" windowHeight="1587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AT8" i="4" s="1"/>
  <c r="S6" i="5"/>
  <c r="AL8" i="4" s="1"/>
  <c r="R6" i="5"/>
  <c r="AD10" i="4" s="1"/>
  <c r="Q6" i="5"/>
  <c r="W10" i="4" s="1"/>
  <c r="P6" i="5"/>
  <c r="P10" i="4" s="1"/>
  <c r="O6" i="5"/>
  <c r="I10" i="4" s="1"/>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AL10" i="4"/>
  <c r="I8" i="4"/>
</calcChain>
</file>

<file path=xl/sharedStrings.xml><?xml version="1.0" encoding="utf-8"?>
<sst xmlns="http://schemas.openxmlformats.org/spreadsheetml/2006/main" count="247" uniqueCount="119">
  <si>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</si>
  <si>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</si>
  <si>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</si>
  <si>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</si>
  <si>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</si>
  <si>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</si>
  <si>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</si>
  <si>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</si>
  <si>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</si>
  <si>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</si>
  <si>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</si>
  <si>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</si>
  <si>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</si>
  <si>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</si>
  <si>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</si>
  <si>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</si>
  <si>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</si>
  <si>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</si>
  <si>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</si>
  <si>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</si>
  <si>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</si>
  <si>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</si>
  <si>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</si>
  <si>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</si>
  <si>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</si>
  <si>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</si>
  <si>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</si>
  <si>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</si>
  <si>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</si>
  <si>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</si>
  <si>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</si>
  <si>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</si>
  <si>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</si>
  <si>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</si>
  <si>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</si>
  <si>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</si>
  <si>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</si>
  <si>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</si>
  <si>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</si>
  <si>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</si>
  <si>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</si>
  <si>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</si>
  <si>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</si>
  <si>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</si>
  <si>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</si>
  <si>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</si>
  <si>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</si>
  <si>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</si>
  <si>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</si>
  <si>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</si>
  <si>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</si>
  <si>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</si>
  <si>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</si>
  <si>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</si>
  <si>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</si>
  <si>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</si>
  <si>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</si>
  <si>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</si>
  <si>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</si>
  <si>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</si>
  <si>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</si>
  <si>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</si>
  <si>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</si>
  <si>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</si>
  <si>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</si>
  <si>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</si>
  <si>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</si>
  <si>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</si>
  <si>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</si>
  <si>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</si>
  <si>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</si>
  <si>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</si>
  <si>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</si>
  <si>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</si>
  <si>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</si>
  <si>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</si>
  <si>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</si>
  <si>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</si>
  <si>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</si>
  <si>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</si>
  <si>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</si>
  <si>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</si>
  <si>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</si>
  <si>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</si>
  <si>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</si>
  <si>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</si>
  <si>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</si>
  <si>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</si>
  <si>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</si>
  <si>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</si>
  <si>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</si>
  <si>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</si>
  <si>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</si>
  <si>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</si>
  <si>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</si>
  <si>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</si>
  <si>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</si>
  <si>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最上町</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</si>
  <si>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</si>
  <si>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</si>
  <si>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</si>
  <si>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</si>
  <si>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</si>
  <si>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</si>
  <si>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</si>
  <si>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</si>
  <si>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</si>
  <si>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</si>
  <si>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</si>
  <si>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</si>
  <si>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</si>
  <si>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</si>
  <si>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</si>
  <si>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</si>
  <si>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</si>
  <si>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</si>
  <si>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t>令和2年度から6年度において、料金収納率が100％となり、収益的収支比率について良好な状況となっている。ただし、料金収入のみで全ての経費を賄えないことから、一般会計繰入金に頼っている部分がある。
　企業債残高対事業規模比率は現在設置基数が増えている為、地方債の借入も増えている状況である。
　経費回収率は現在全国平均より高い数値を維持しているが、今後修繕費等が増加する事が予想される為、現在の使用料設定では賄えなくなることも予測されることから、料金改定の検討が必要となる。</t>
    <rPh sb="15" eb="17">
      <t>リョウキン</t>
    </rPh>
    <phoneticPr fontId="4"/>
  </si>
  <si>
    <t>　事業開始から18年目である。今のところ老朽化による修繕等は発生していないが、今後、老朽化に伴う修繕が発生することが予想される。</t>
    <phoneticPr fontId="4"/>
  </si>
  <si>
    <t>　事業開始から18年目という事もあり、目立った修繕費はないが今後老朽化が進み修繕費が増加してきた場合、料金収入だけで汚水処理費を賄っていけない状況になりえる。また、令和6年より法適用となるため、公共下水道、農業集落排水の使用料金との関係を密にしながら、効率的な汚水処理事業を展開していきたい。</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</si>
</sst>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CD6-47CB-AD17-0D9AAD55BEA8}"/>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5CD6-47CB-AD17-0D9AAD55BEA8}"/>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646A-43B1-AC78-3C6C75C262D9}"/>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55.96</c:v>
                </c:pt>
                <c:pt idx="1">
                  <c:v>56.45</c:v>
                </c:pt>
                <c:pt idx="2">
                  <c:v>56.52</c:v>
                </c:pt>
                <c:pt idx="3">
                  <c:v>88.45</c:v>
                </c:pt>
                <c:pt idx="4">
                  <c:v>54.08</c:v>
                </c:pt>
              </c:numCache>
            </c:numRef>
          </c:val>
          <c:smooth val="0"/>
          <c:extLst>
            <c:ext xmlns:c16="http://schemas.microsoft.com/office/drawing/2014/chart" uri="{C3380CC4-5D6E-409C-BE32-E72D297353CC}">
              <c16:uniqueId val="{00000001-646A-43B1-AC78-3C6C75C262D9}"/>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128F-49D9-89D1-BA14885B29A1}"/>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60.12</c:v>
                </c:pt>
                <c:pt idx="1">
                  <c:v>54.99</c:v>
                </c:pt>
                <c:pt idx="2">
                  <c:v>88.43</c:v>
                </c:pt>
                <c:pt idx="3">
                  <c:v>90.34</c:v>
                </c:pt>
                <c:pt idx="4">
                  <c:v>90.57</c:v>
                </c:pt>
              </c:numCache>
            </c:numRef>
          </c:val>
          <c:smooth val="0"/>
          <c:extLst>
            <c:ext xmlns:c16="http://schemas.microsoft.com/office/drawing/2014/chart" uri="{C3380CC4-5D6E-409C-BE32-E72D297353CC}">
              <c16:uniqueId val="{00000001-128F-49D9-89D1-BA14885B29A1}"/>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93.96</c:v>
                </c:pt>
                <c:pt idx="1">
                  <c:v>103.25</c:v>
                </c:pt>
                <c:pt idx="2">
                  <c:v>103.23</c:v>
                </c:pt>
                <c:pt idx="3">
                  <c:v>89.48</c:v>
                </c:pt>
                <c:pt idx="4">
                  <c:v>124.27</c:v>
                </c:pt>
              </c:numCache>
            </c:numRef>
          </c:val>
          <c:extLst>
            <c:ext xmlns:c16="http://schemas.microsoft.com/office/drawing/2014/chart" uri="{C3380CC4-5D6E-409C-BE32-E72D297353CC}">
              <c16:uniqueId val="{00000000-50D7-46D4-8455-83708706FED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0D7-46D4-8455-83708706FED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CA5-49A5-AC94-FD7A4F1AD52B}"/>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CA5-49A5-AC94-FD7A4F1AD52B}"/>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0FE-4691-96C5-1CF677125073}"/>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0FE-4691-96C5-1CF677125073}"/>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505-41EA-ADB1-02ED91D13F66}"/>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505-41EA-ADB1-02ED91D13F66}"/>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998-464E-A722-666010CC7567}"/>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998-464E-A722-666010CC7567}"/>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formatCode="#,##0.00;&quot;△&quot;#,##0.00;&quot;-&quot;">
                  <c:v>910.54</c:v>
                </c:pt>
                <c:pt idx="4" formatCode="#,##0.00;&quot;△&quot;#,##0.00;&quot;-&quot;">
                  <c:v>972.52</c:v>
                </c:pt>
              </c:numCache>
            </c:numRef>
          </c:val>
          <c:extLst>
            <c:ext xmlns:c16="http://schemas.microsoft.com/office/drawing/2014/chart" uri="{C3380CC4-5D6E-409C-BE32-E72D297353CC}">
              <c16:uniqueId val="{00000000-3C11-46D1-A463-6FF102FA22EA}"/>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421.25</c:v>
                </c:pt>
                <c:pt idx="1">
                  <c:v>398.42</c:v>
                </c:pt>
                <c:pt idx="2">
                  <c:v>294.08999999999997</c:v>
                </c:pt>
                <c:pt idx="3">
                  <c:v>294.08999999999997</c:v>
                </c:pt>
                <c:pt idx="4">
                  <c:v>338.47</c:v>
                </c:pt>
              </c:numCache>
            </c:numRef>
          </c:val>
          <c:smooth val="0"/>
          <c:extLst>
            <c:ext xmlns:c16="http://schemas.microsoft.com/office/drawing/2014/chart" uri="{C3380CC4-5D6E-409C-BE32-E72D297353CC}">
              <c16:uniqueId val="{00000001-3C11-46D1-A463-6FF102FA22EA}"/>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90.54</c:v>
                </c:pt>
                <c:pt idx="1">
                  <c:v>95.33</c:v>
                </c:pt>
                <c:pt idx="2">
                  <c:v>89.6</c:v>
                </c:pt>
                <c:pt idx="3">
                  <c:v>89.6</c:v>
                </c:pt>
                <c:pt idx="4">
                  <c:v>107.73</c:v>
                </c:pt>
              </c:numCache>
            </c:numRef>
          </c:val>
          <c:extLst>
            <c:ext xmlns:c16="http://schemas.microsoft.com/office/drawing/2014/chart" uri="{C3380CC4-5D6E-409C-BE32-E72D297353CC}">
              <c16:uniqueId val="{00000000-47CB-40DC-834B-E16DA94D6243}"/>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53.23</c:v>
                </c:pt>
                <c:pt idx="1">
                  <c:v>50.7</c:v>
                </c:pt>
                <c:pt idx="2">
                  <c:v>60</c:v>
                </c:pt>
                <c:pt idx="3">
                  <c:v>59.01</c:v>
                </c:pt>
                <c:pt idx="4">
                  <c:v>56.06</c:v>
                </c:pt>
              </c:numCache>
            </c:numRef>
          </c:val>
          <c:smooth val="0"/>
          <c:extLst>
            <c:ext xmlns:c16="http://schemas.microsoft.com/office/drawing/2014/chart" uri="{C3380CC4-5D6E-409C-BE32-E72D297353CC}">
              <c16:uniqueId val="{00000001-47CB-40DC-834B-E16DA94D6243}"/>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150</c:v>
                </c:pt>
                <c:pt idx="1">
                  <c:v>202.29</c:v>
                </c:pt>
                <c:pt idx="2">
                  <c:v>218.82</c:v>
                </c:pt>
                <c:pt idx="3">
                  <c:v>219.55</c:v>
                </c:pt>
                <c:pt idx="4">
                  <c:v>164.95</c:v>
                </c:pt>
              </c:numCache>
            </c:numRef>
          </c:val>
          <c:extLst>
            <c:ext xmlns:c16="http://schemas.microsoft.com/office/drawing/2014/chart" uri="{C3380CC4-5D6E-409C-BE32-E72D297353CC}">
              <c16:uniqueId val="{00000000-B3CE-4952-8E6A-6722046D377E}"/>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283.3</c:v>
                </c:pt>
                <c:pt idx="1">
                  <c:v>289.81</c:v>
                </c:pt>
                <c:pt idx="2">
                  <c:v>282.70999999999998</c:v>
                </c:pt>
                <c:pt idx="3">
                  <c:v>291.82</c:v>
                </c:pt>
                <c:pt idx="4">
                  <c:v>304.36</c:v>
                </c:pt>
              </c:numCache>
            </c:numRef>
          </c:val>
          <c:smooth val="0"/>
          <c:extLst>
            <c:ext xmlns:c16="http://schemas.microsoft.com/office/drawing/2014/chart" uri="{C3380CC4-5D6E-409C-BE32-E72D297353CC}">
              <c16:uniqueId val="{00000001-B3CE-4952-8E6A-6722046D377E}"/>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【349.83】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【85.31】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F1" zoomScale="85" zoomScaleNormal="85" workbookViewId="0">
      <selection activeCell="F1" sqref="F1"/>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最上町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法非適用</v>
      </c>
      <c r="C8" s="34"/>
      <c r="D8" s="34"/>
      <c r="E8" s="34"/>
      <c r="F8" s="34"/>
      <c r="G8" s="34"/>
      <c r="H8" s="34"/>
      <c r="I8" s="34" t="str">
        <f>データ!J6</f>
        <v>下水道事業</v>
      </c>
      <c r="J8" s="34"/>
      <c r="K8" s="34"/>
      <c r="L8" s="34"/>
      <c r="M8" s="34"/>
      <c r="N8" s="34"/>
      <c r="O8" s="34"/>
      <c r="P8" s="34" t="str">
        <f>データ!K6</f>
        <v>特定地域生活排水処理</v>
      </c>
      <c r="Q8" s="34"/>
      <c r="R8" s="34"/>
      <c r="S8" s="34"/>
      <c r="T8" s="34"/>
      <c r="U8" s="34"/>
      <c r="V8" s="34"/>
      <c r="W8" s="34" t="str">
        <f>データ!L6</f>
        <v>K2</v>
      </c>
      <c r="X8" s="34"/>
      <c r="Y8" s="34"/>
      <c r="Z8" s="34"/>
      <c r="AA8" s="34"/>
      <c r="AB8" s="34"/>
      <c r="AC8" s="34"/>
      <c r="AD8" s="35" t="str">
        <f>データ!$M$6</f>
        <v>非設置</v>
      </c>
      <c r="AE8" s="35"/>
      <c r="AF8" s="35"/>
      <c r="AG8" s="35"/>
      <c r="AH8" s="35"/>
      <c r="AI8" s="35"/>
      <c r="AJ8" s="35"/>
      <c r="AK8" s="3"/>
      <c r="AL8" s="36">
        <f>データ!S6</f>
        <v>7607</v>
      </c>
      <c r="AM8" s="36"/>
      <c r="AN8" s="36"/>
      <c r="AO8" s="36"/>
      <c r="AP8" s="36"/>
      <c r="AQ8" s="36"/>
      <c r="AR8" s="36"/>
      <c r="AS8" s="36"/>
      <c r="AT8" s="37">
        <f>データ!T6</f>
        <v>330.37</v>
      </c>
      <c r="AU8" s="37"/>
      <c r="AV8" s="37"/>
      <c r="AW8" s="37"/>
      <c r="AX8" s="37"/>
      <c r="AY8" s="37"/>
      <c r="AZ8" s="37"/>
      <c r="BA8" s="37"/>
      <c r="BB8" s="37">
        <f>データ!U6</f>
        <v>23.03</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t="str">
        <f>データ!O6</f>
        <v>該当数値なし</v>
      </c>
      <c r="J10" s="37"/>
      <c r="K10" s="37"/>
      <c r="L10" s="37"/>
      <c r="M10" s="37"/>
      <c r="N10" s="37"/>
      <c r="O10" s="37"/>
      <c r="P10" s="37">
        <f>データ!P6</f>
        <v>25.86</v>
      </c>
      <c r="Q10" s="37"/>
      <c r="R10" s="37"/>
      <c r="S10" s="37"/>
      <c r="T10" s="37"/>
      <c r="U10" s="37"/>
      <c r="V10" s="37"/>
      <c r="W10" s="37">
        <f>データ!Q6</f>
        <v>100</v>
      </c>
      <c r="X10" s="37"/>
      <c r="Y10" s="37"/>
      <c r="Z10" s="37"/>
      <c r="AA10" s="37"/>
      <c r="AB10" s="37"/>
      <c r="AC10" s="37"/>
      <c r="AD10" s="36">
        <f>データ!R6</f>
        <v>4170</v>
      </c>
      <c r="AE10" s="36"/>
      <c r="AF10" s="36"/>
      <c r="AG10" s="36"/>
      <c r="AH10" s="36"/>
      <c r="AI10" s="36"/>
      <c r="AJ10" s="36"/>
      <c r="AK10" s="2"/>
      <c r="AL10" s="36">
        <f>データ!V6</f>
        <v>1948</v>
      </c>
      <c r="AM10" s="36"/>
      <c r="AN10" s="36"/>
      <c r="AO10" s="36"/>
      <c r="AP10" s="36"/>
      <c r="AQ10" s="36"/>
      <c r="AR10" s="36"/>
      <c r="AS10" s="36"/>
      <c r="AT10" s="37">
        <f>データ!W6</f>
        <v>3.1</v>
      </c>
      <c r="AU10" s="37"/>
      <c r="AV10" s="37"/>
      <c r="AW10" s="37"/>
      <c r="AX10" s="37"/>
      <c r="AY10" s="37"/>
      <c r="AZ10" s="37"/>
      <c r="BA10" s="37"/>
      <c r="BB10" s="37">
        <f>データ!X6</f>
        <v>628.39</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116</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117</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118</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【349.83】</v>
      </c>
      <c r="I86" s="12" t="str">
        <f>データ!CA6</f>
        <v>【53.65】</v>
      </c>
      <c r="J86" s="12" t="str">
        <f>データ!CL6</f>
        <v>【307.86】</v>
      </c>
      <c r="K86" s="12" t="str">
        <f>データ!CW6</f>
        <v>【54.61】</v>
      </c>
      <c r="L86" s="12" t="str">
        <f>データ!DH6</f>
        <v>【85.31】</v>
      </c>
      <c r="M86" s="12" t="s">
        <v>43</v>
      </c>
      <c r="N86" s="12" t="s">
        <v>43</v>
      </c>
      <c r="O86" s="12" t="str">
        <f>データ!EO6</f>
        <v>【-】</v>
      </c>
    </row>
  </sheetData>
  <sheetProtection algorithmName="SHA-512" hashValue="gnZwRTqeIe/e90bN1YQmFO2YBEw/7VpNt5vCD8YRu0RWxGVOhJ6gvxvyb3swt38OR1zg4Ss8VDhhE9JmRzX8hw==" saltValue="Komomb2uxSV+lxlJvy5y0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2" t="s">
        <v>53</v>
      </c>
      <c r="I3" s="73"/>
      <c r="J3" s="73"/>
      <c r="K3" s="73"/>
      <c r="L3" s="73"/>
      <c r="M3" s="73"/>
      <c r="N3" s="73"/>
      <c r="O3" s="73"/>
      <c r="P3" s="73"/>
      <c r="Q3" s="73"/>
      <c r="R3" s="73"/>
      <c r="S3" s="73"/>
      <c r="T3" s="73"/>
      <c r="U3" s="73"/>
      <c r="V3" s="73"/>
      <c r="W3" s="73"/>
      <c r="X3" s="74"/>
      <c r="Y3" s="78" t="s">
        <v>54</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55</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56</v>
      </c>
      <c r="B4" s="16"/>
      <c r="C4" s="16"/>
      <c r="D4" s="16"/>
      <c r="E4" s="16"/>
      <c r="F4" s="16"/>
      <c r="G4" s="16"/>
      <c r="H4" s="75"/>
      <c r="I4" s="76"/>
      <c r="J4" s="76"/>
      <c r="K4" s="76"/>
      <c r="L4" s="76"/>
      <c r="M4" s="76"/>
      <c r="N4" s="76"/>
      <c r="O4" s="76"/>
      <c r="P4" s="76"/>
      <c r="Q4" s="76"/>
      <c r="R4" s="76"/>
      <c r="S4" s="76"/>
      <c r="T4" s="76"/>
      <c r="U4" s="76"/>
      <c r="V4" s="76"/>
      <c r="W4" s="76"/>
      <c r="X4" s="77"/>
      <c r="Y4" s="71" t="s">
        <v>57</v>
      </c>
      <c r="Z4" s="71"/>
      <c r="AA4" s="71"/>
      <c r="AB4" s="71"/>
      <c r="AC4" s="71"/>
      <c r="AD4" s="71"/>
      <c r="AE4" s="71"/>
      <c r="AF4" s="71"/>
      <c r="AG4" s="71"/>
      <c r="AH4" s="71"/>
      <c r="AI4" s="71"/>
      <c r="AJ4" s="71" t="s">
        <v>58</v>
      </c>
      <c r="AK4" s="71"/>
      <c r="AL4" s="71"/>
      <c r="AM4" s="71"/>
      <c r="AN4" s="71"/>
      <c r="AO4" s="71"/>
      <c r="AP4" s="71"/>
      <c r="AQ4" s="71"/>
      <c r="AR4" s="71"/>
      <c r="AS4" s="71"/>
      <c r="AT4" s="71"/>
      <c r="AU4" s="71" t="s">
        <v>59</v>
      </c>
      <c r="AV4" s="71"/>
      <c r="AW4" s="71"/>
      <c r="AX4" s="71"/>
      <c r="AY4" s="71"/>
      <c r="AZ4" s="71"/>
      <c r="BA4" s="71"/>
      <c r="BB4" s="71"/>
      <c r="BC4" s="71"/>
      <c r="BD4" s="71"/>
      <c r="BE4" s="71"/>
      <c r="BF4" s="71" t="s">
        <v>60</v>
      </c>
      <c r="BG4" s="71"/>
      <c r="BH4" s="71"/>
      <c r="BI4" s="71"/>
      <c r="BJ4" s="71"/>
      <c r="BK4" s="71"/>
      <c r="BL4" s="71"/>
      <c r="BM4" s="71"/>
      <c r="BN4" s="71"/>
      <c r="BO4" s="71"/>
      <c r="BP4" s="71"/>
      <c r="BQ4" s="71" t="s">
        <v>61</v>
      </c>
      <c r="BR4" s="71"/>
      <c r="BS4" s="71"/>
      <c r="BT4" s="71"/>
      <c r="BU4" s="71"/>
      <c r="BV4" s="71"/>
      <c r="BW4" s="71"/>
      <c r="BX4" s="71"/>
      <c r="BY4" s="71"/>
      <c r="BZ4" s="71"/>
      <c r="CA4" s="71"/>
      <c r="CB4" s="71" t="s">
        <v>62</v>
      </c>
      <c r="CC4" s="71"/>
      <c r="CD4" s="71"/>
      <c r="CE4" s="71"/>
      <c r="CF4" s="71"/>
      <c r="CG4" s="71"/>
      <c r="CH4" s="71"/>
      <c r="CI4" s="71"/>
      <c r="CJ4" s="71"/>
      <c r="CK4" s="71"/>
      <c r="CL4" s="71"/>
      <c r="CM4" s="71" t="s">
        <v>63</v>
      </c>
      <c r="CN4" s="71"/>
      <c r="CO4" s="71"/>
      <c r="CP4" s="71"/>
      <c r="CQ4" s="71"/>
      <c r="CR4" s="71"/>
      <c r="CS4" s="71"/>
      <c r="CT4" s="71"/>
      <c r="CU4" s="71"/>
      <c r="CV4" s="71"/>
      <c r="CW4" s="71"/>
      <c r="CX4" s="71" t="s">
        <v>64</v>
      </c>
      <c r="CY4" s="71"/>
      <c r="CZ4" s="71"/>
      <c r="DA4" s="71"/>
      <c r="DB4" s="71"/>
      <c r="DC4" s="71"/>
      <c r="DD4" s="71"/>
      <c r="DE4" s="71"/>
      <c r="DF4" s="71"/>
      <c r="DG4" s="71"/>
      <c r="DH4" s="71"/>
      <c r="DI4" s="71" t="s">
        <v>65</v>
      </c>
      <c r="DJ4" s="71"/>
      <c r="DK4" s="71"/>
      <c r="DL4" s="71"/>
      <c r="DM4" s="71"/>
      <c r="DN4" s="71"/>
      <c r="DO4" s="71"/>
      <c r="DP4" s="71"/>
      <c r="DQ4" s="71"/>
      <c r="DR4" s="71"/>
      <c r="DS4" s="71"/>
      <c r="DT4" s="71" t="s">
        <v>66</v>
      </c>
      <c r="DU4" s="71"/>
      <c r="DV4" s="71"/>
      <c r="DW4" s="71"/>
      <c r="DX4" s="71"/>
      <c r="DY4" s="71"/>
      <c r="DZ4" s="71"/>
      <c r="EA4" s="71"/>
      <c r="EB4" s="71"/>
      <c r="EC4" s="71"/>
      <c r="ED4" s="71"/>
      <c r="EE4" s="71" t="s">
        <v>67</v>
      </c>
      <c r="EF4" s="71"/>
      <c r="EG4" s="71"/>
      <c r="EH4" s="71"/>
      <c r="EI4" s="71"/>
      <c r="EJ4" s="71"/>
      <c r="EK4" s="71"/>
      <c r="EL4" s="71"/>
      <c r="EM4" s="71"/>
      <c r="EN4" s="71"/>
      <c r="EO4" s="71"/>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2023</v>
      </c>
      <c r="C6" s="19">
        <f t="shared" ref="C6:X6" si="3">C7</f>
        <v>63622</v>
      </c>
      <c r="D6" s="19">
        <f t="shared" si="3"/>
        <v>47</v>
      </c>
      <c r="E6" s="19">
        <f t="shared" si="3"/>
        <v>18</v>
      </c>
      <c r="F6" s="19">
        <f t="shared" si="3"/>
        <v>0</v>
      </c>
      <c r="G6" s="19">
        <f t="shared" si="3"/>
        <v>0</v>
      </c>
      <c r="H6" s="19" t="str">
        <f t="shared" si="3"/>
        <v>山形県　最上町</v>
      </c>
      <c r="I6" s="19" t="str">
        <f t="shared" si="3"/>
        <v>法非適用</v>
      </c>
      <c r="J6" s="19" t="str">
        <f t="shared" si="3"/>
        <v>下水道事業</v>
      </c>
      <c r="K6" s="19" t="str">
        <f t="shared" si="3"/>
        <v>特定地域生活排水処理</v>
      </c>
      <c r="L6" s="19" t="str">
        <f t="shared" si="3"/>
        <v>K2</v>
      </c>
      <c r="M6" s="19" t="str">
        <f t="shared" si="3"/>
        <v>非設置</v>
      </c>
      <c r="N6" s="20" t="str">
        <f t="shared" si="3"/>
        <v>-</v>
      </c>
      <c r="O6" s="20" t="str">
        <f t="shared" si="3"/>
        <v>該当数値なし</v>
      </c>
      <c r="P6" s="20">
        <f t="shared" si="3"/>
        <v>25.86</v>
      </c>
      <c r="Q6" s="20">
        <f t="shared" si="3"/>
        <v>100</v>
      </c>
      <c r="R6" s="20">
        <f t="shared" si="3"/>
        <v>4170</v>
      </c>
      <c r="S6" s="20">
        <f t="shared" si="3"/>
        <v>7607</v>
      </c>
      <c r="T6" s="20">
        <f t="shared" si="3"/>
        <v>330.37</v>
      </c>
      <c r="U6" s="20">
        <f t="shared" si="3"/>
        <v>23.03</v>
      </c>
      <c r="V6" s="20">
        <f t="shared" si="3"/>
        <v>1948</v>
      </c>
      <c r="W6" s="20">
        <f t="shared" si="3"/>
        <v>3.1</v>
      </c>
      <c r="X6" s="20">
        <f t="shared" si="3"/>
        <v>628.39</v>
      </c>
      <c r="Y6" s="21">
        <f>IF(Y7="",NA(),Y7)</f>
        <v>93.96</v>
      </c>
      <c r="Z6" s="21">
        <f t="shared" ref="Z6:AH6" si="4">IF(Z7="",NA(),Z7)</f>
        <v>103.25</v>
      </c>
      <c r="AA6" s="21">
        <f t="shared" si="4"/>
        <v>103.23</v>
      </c>
      <c r="AB6" s="21">
        <f t="shared" si="4"/>
        <v>89.48</v>
      </c>
      <c r="AC6" s="21">
        <f t="shared" si="4"/>
        <v>124.27</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1">
        <f t="shared" si="7"/>
        <v>910.54</v>
      </c>
      <c r="BJ6" s="21">
        <f t="shared" si="7"/>
        <v>972.52</v>
      </c>
      <c r="BK6" s="21">
        <f t="shared" si="7"/>
        <v>421.25</v>
      </c>
      <c r="BL6" s="21">
        <f t="shared" si="7"/>
        <v>398.42</v>
      </c>
      <c r="BM6" s="21">
        <f t="shared" si="7"/>
        <v>294.08999999999997</v>
      </c>
      <c r="BN6" s="21">
        <f t="shared" si="7"/>
        <v>294.08999999999997</v>
      </c>
      <c r="BO6" s="21">
        <f t="shared" si="7"/>
        <v>338.47</v>
      </c>
      <c r="BP6" s="20" t="str">
        <f>IF(BP7="","",IF(BP7="-","【-】","【"&amp;SUBSTITUTE(TEXT(BP7,"#,##0.00"),"-","△")&amp;"】"))</f>
        <v>【349.83】</v>
      </c>
      <c r="BQ6" s="21">
        <f>IF(BQ7="",NA(),BQ7)</f>
        <v>90.54</v>
      </c>
      <c r="BR6" s="21">
        <f t="shared" ref="BR6:BZ6" si="8">IF(BR7="",NA(),BR7)</f>
        <v>95.33</v>
      </c>
      <c r="BS6" s="21">
        <f t="shared" si="8"/>
        <v>89.6</v>
      </c>
      <c r="BT6" s="21">
        <f t="shared" si="8"/>
        <v>89.6</v>
      </c>
      <c r="BU6" s="21">
        <f t="shared" si="8"/>
        <v>107.73</v>
      </c>
      <c r="BV6" s="21">
        <f t="shared" si="8"/>
        <v>53.23</v>
      </c>
      <c r="BW6" s="21">
        <f t="shared" si="8"/>
        <v>50.7</v>
      </c>
      <c r="BX6" s="21">
        <f t="shared" si="8"/>
        <v>60</v>
      </c>
      <c r="BY6" s="21">
        <f t="shared" si="8"/>
        <v>59.01</v>
      </c>
      <c r="BZ6" s="21">
        <f t="shared" si="8"/>
        <v>56.06</v>
      </c>
      <c r="CA6" s="20" t="str">
        <f>IF(CA7="","",IF(CA7="-","【-】","【"&amp;SUBSTITUTE(TEXT(CA7,"#,##0.00"),"-","△")&amp;"】"))</f>
        <v>【53.65】</v>
      </c>
      <c r="CB6" s="21">
        <f>IF(CB7="",NA(),CB7)</f>
        <v>150</v>
      </c>
      <c r="CC6" s="21">
        <f t="shared" ref="CC6:CK6" si="9">IF(CC7="",NA(),CC7)</f>
        <v>202.29</v>
      </c>
      <c r="CD6" s="21">
        <f t="shared" si="9"/>
        <v>218.82</v>
      </c>
      <c r="CE6" s="21">
        <f t="shared" si="9"/>
        <v>219.55</v>
      </c>
      <c r="CF6" s="21">
        <f t="shared" si="9"/>
        <v>164.95</v>
      </c>
      <c r="CG6" s="21">
        <f t="shared" si="9"/>
        <v>283.3</v>
      </c>
      <c r="CH6" s="21">
        <f t="shared" si="9"/>
        <v>289.81</v>
      </c>
      <c r="CI6" s="21">
        <f t="shared" si="9"/>
        <v>282.70999999999998</v>
      </c>
      <c r="CJ6" s="21">
        <f t="shared" si="9"/>
        <v>291.82</v>
      </c>
      <c r="CK6" s="21">
        <f t="shared" si="9"/>
        <v>304.36</v>
      </c>
      <c r="CL6" s="20" t="str">
        <f>IF(CL7="","",IF(CL7="-","【-】","【"&amp;SUBSTITUTE(TEXT(CL7,"#,##0.00"),"-","△")&amp;"】"))</f>
        <v>【307.86】</v>
      </c>
      <c r="CM6" s="21">
        <f>IF(CM7="",NA(),CM7)</f>
        <v>100</v>
      </c>
      <c r="CN6" s="21">
        <f t="shared" ref="CN6:CV6" si="10">IF(CN7="",NA(),CN7)</f>
        <v>100</v>
      </c>
      <c r="CO6" s="21">
        <f t="shared" si="10"/>
        <v>100</v>
      </c>
      <c r="CP6" s="21">
        <f t="shared" si="10"/>
        <v>100</v>
      </c>
      <c r="CQ6" s="21">
        <f t="shared" si="10"/>
        <v>100</v>
      </c>
      <c r="CR6" s="21">
        <f t="shared" si="10"/>
        <v>55.96</v>
      </c>
      <c r="CS6" s="21">
        <f t="shared" si="10"/>
        <v>56.45</v>
      </c>
      <c r="CT6" s="21">
        <f t="shared" si="10"/>
        <v>56.52</v>
      </c>
      <c r="CU6" s="21">
        <f t="shared" si="10"/>
        <v>88.45</v>
      </c>
      <c r="CV6" s="21">
        <f t="shared" si="10"/>
        <v>54.08</v>
      </c>
      <c r="CW6" s="20" t="str">
        <f>IF(CW7="","",IF(CW7="-","【-】","【"&amp;SUBSTITUTE(TEXT(CW7,"#,##0.00"),"-","△")&amp;"】"))</f>
        <v>【54.61】</v>
      </c>
      <c r="CX6" s="21">
        <f>IF(CX7="",NA(),CX7)</f>
        <v>100</v>
      </c>
      <c r="CY6" s="21">
        <f t="shared" ref="CY6:DG6" si="11">IF(CY7="",NA(),CY7)</f>
        <v>100</v>
      </c>
      <c r="CZ6" s="21">
        <f t="shared" si="11"/>
        <v>100</v>
      </c>
      <c r="DA6" s="21">
        <f t="shared" si="11"/>
        <v>100</v>
      </c>
      <c r="DB6" s="21">
        <f t="shared" si="11"/>
        <v>100</v>
      </c>
      <c r="DC6" s="21">
        <f t="shared" si="11"/>
        <v>60.12</v>
      </c>
      <c r="DD6" s="21">
        <f t="shared" si="11"/>
        <v>54.99</v>
      </c>
      <c r="DE6" s="21">
        <f t="shared" si="11"/>
        <v>88.43</v>
      </c>
      <c r="DF6" s="21">
        <f t="shared" si="11"/>
        <v>90.34</v>
      </c>
      <c r="DG6" s="21">
        <f t="shared" si="11"/>
        <v>90.57</v>
      </c>
      <c r="DH6" s="20" t="str">
        <f>IF(DH7="","",IF(DH7="-","【-】","【"&amp;SUBSTITUTE(TEXT(DH7,"#,##0.00"),"-","△")&amp;"】"))</f>
        <v>【85.31】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2023</v>
      </c>
      <c r="C7" s="23">
        <v>63622</v>
      </c>
      <c r="D7" s="23">
        <v>47</v>
      </c>
      <c r="E7" s="23">
        <v>18</v>
      </c>
      <c r="F7" s="23">
        <v>0</v>
      </c>
      <c r="G7" s="23">
        <v>0</v>
      </c>
      <c r="H7" s="23" t="s">
        <v>97</v>
      </c>
      <c r="I7" s="23" t="s">
        <v>98</v>
      </c>
      <c r="J7" s="23" t="s">
        <v>99</v>
      </c>
      <c r="K7" s="23" t="s">
        <v>100</v>
      </c>
      <c r="L7" s="23" t="s">
        <v>101</v>
      </c>
      <c r="M7" s="23" t="s">
        <v>102</v>
      </c>
      <c r="N7" s="24" t="s">
        <v>103</v>
      </c>
      <c r="O7" s="24" t="s">
        <v>104</v>
      </c>
      <c r="P7" s="24">
        <v>25.86</v>
      </c>
      <c r="Q7" s="24">
        <v>100</v>
      </c>
      <c r="R7" s="24">
        <v>4170</v>
      </c>
      <c r="S7" s="24">
        <v>7607</v>
      </c>
      <c r="T7" s="24">
        <v>330.37</v>
      </c>
      <c r="U7" s="24">
        <v>23.03</v>
      </c>
      <c r="V7" s="24">
        <v>1948</v>
      </c>
      <c r="W7" s="24">
        <v>3.1</v>
      </c>
      <c r="X7" s="24">
        <v>628.39</v>
      </c>
      <c r="Y7" s="24">
        <v>93.96</v>
      </c>
      <c r="Z7" s="24">
        <v>103.25</v>
      </c>
      <c r="AA7" s="24">
        <v>103.23</v>
      </c>
      <c r="AB7" s="24">
        <v>89.48</v>
      </c>
      <c r="AC7" s="24">
        <v>124.27</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910.54</v>
      </c>
      <c r="BJ7" s="24">
        <v>972.52</v>
      </c>
      <c r="BK7" s="24">
        <v>421.25</v>
      </c>
      <c r="BL7" s="24">
        <v>398.42</v>
      </c>
      <c r="BM7" s="24">
        <v>294.08999999999997</v>
      </c>
      <c r="BN7" s="24">
        <v>294.08999999999997</v>
      </c>
      <c r="BO7" s="24">
        <v>338.47</v>
      </c>
      <c r="BP7" s="24">
        <v>349.83</v>
      </c>
      <c r="BQ7" s="24">
        <v>90.54</v>
      </c>
      <c r="BR7" s="24">
        <v>95.33</v>
      </c>
      <c r="BS7" s="24">
        <v>89.6</v>
      </c>
      <c r="BT7" s="24">
        <v>89.6</v>
      </c>
      <c r="BU7" s="24">
        <v>107.73</v>
      </c>
      <c r="BV7" s="24">
        <v>53.23</v>
      </c>
      <c r="BW7" s="24">
        <v>50.7</v>
      </c>
      <c r="BX7" s="24">
        <v>60</v>
      </c>
      <c r="BY7" s="24">
        <v>59.01</v>
      </c>
      <c r="BZ7" s="24">
        <v>56.06</v>
      </c>
      <c r="CA7" s="24">
        <v>53.65</v>
      </c>
      <c r="CB7" s="24">
        <v>150</v>
      </c>
      <c r="CC7" s="24">
        <v>202.29</v>
      </c>
      <c r="CD7" s="24">
        <v>218.82</v>
      </c>
      <c r="CE7" s="24">
        <v>219.55</v>
      </c>
      <c r="CF7" s="24">
        <v>164.95</v>
      </c>
      <c r="CG7" s="24">
        <v>283.3</v>
      </c>
      <c r="CH7" s="24">
        <v>289.81</v>
      </c>
      <c r="CI7" s="24">
        <v>282.70999999999998</v>
      </c>
      <c r="CJ7" s="24">
        <v>291.82</v>
      </c>
      <c r="CK7" s="24">
        <v>304.36</v>
      </c>
      <c r="CL7" s="24">
        <v>307.86</v>
      </c>
      <c r="CM7" s="24">
        <v>100</v>
      </c>
      <c r="CN7" s="24">
        <v>100</v>
      </c>
      <c r="CO7" s="24">
        <v>100</v>
      </c>
      <c r="CP7" s="24">
        <v>100</v>
      </c>
      <c r="CQ7" s="24">
        <v>100</v>
      </c>
      <c r="CR7" s="24">
        <v>55.96</v>
      </c>
      <c r="CS7" s="24">
        <v>56.45</v>
      </c>
      <c r="CT7" s="24">
        <v>56.52</v>
      </c>
      <c r="CU7" s="24">
        <v>88.45</v>
      </c>
      <c r="CV7" s="24">
        <v>54.08</v>
      </c>
      <c r="CW7" s="24">
        <v>54.61</v>
      </c>
      <c r="CX7" s="24">
        <v>100</v>
      </c>
      <c r="CY7" s="24">
        <v>100</v>
      </c>
      <c r="CZ7" s="24">
        <v>100</v>
      </c>
      <c r="DA7" s="24">
        <v>100</v>
      </c>
      <c r="DB7" s="24">
        <v>100</v>
      </c>
      <c r="DC7" s="24">
        <v>60.12</v>
      </c>
      <c r="DD7" s="24">
        <v>54.99</v>
      </c>
      <c r="DE7" s="24">
        <v>88.43</v>
      </c>
      <c r="DF7" s="24">
        <v>90.34</v>
      </c>
      <c r="DG7" s="24">
        <v>90.57</v>
      </c>
      <c r="DH7" s="24">
        <v>85.31</v>
      </c>
      <c r="DI7" s="24"/>
      <c r="DJ7" s="24"/>
      <c r="DK7" s="24"/>
      <c r="DL7" s="24"/>
      <c r="DM7" s="24"/>
      <c r="DN7" s="24"/>
      <c r="DO7" s="24"/>
      <c r="DP7" s="24"/>
      <c r="DQ7" s="24"/>
      <c r="DR7" s="24"/>
      <c r="DS7" s="24"/>
      <c r="DT7" s="24"/>
      <c r="DU7" s="24"/>
      <c r="DV7" s="24"/>
      <c r="DW7" s="24"/>
      <c r="DX7" s="24"/>
      <c r="DY7" s="24"/>
      <c r="DZ7" s="24"/>
      <c r="EA7" s="24"/>
      <c r="EB7" s="24"/>
      <c r="EC7" s="24"/>
      <c r="ED7" s="24"/>
      <c r="EE7" s="24" t="s">
        <v>103</v>
      </c>
      <c r="EF7" s="24" t="s">
        <v>103</v>
      </c>
      <c r="EG7" s="24" t="s">
        <v>103</v>
      </c>
      <c r="EH7" s="24" t="s">
        <v>103</v>
      </c>
      <c r="EI7" s="24" t="s">
        <v>103</v>
      </c>
      <c r="EJ7" s="24" t="s">
        <v>103</v>
      </c>
      <c r="EK7" s="24" t="s">
        <v>103</v>
      </c>
      <c r="EL7" s="24" t="s">
        <v>103</v>
      </c>
      <c r="EM7" s="24" t="s">
        <v>103</v>
      </c>
      <c r="EN7" s="24" t="s">
        <v>103</v>
      </c>
      <c r="EO7" s="24" t="s">
        <v>103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110</v>
      </c>
    </row>
    <row r="12" spans="1:145" x14ac:dyDescent="0.15">
      <c r="B12">
        <v>1</v>
      </c>
      <c r="C12">
        <v>1</v>
      </c>
      <c r="D12">
        <v>2</v>
      </c>
      <c r="E12">
        <v>3</v>
      </c>
      <c r="F12">
        <v>4</v>
      </c>
      <c r="G12" t="s">
        <v>111</v>
      </c>
    </row>
    <row r="13" spans="1:145" x14ac:dyDescent="0.15">
      <c r="B13" t="s">
        <v>112</v>
      </c>
      <c r="C13" t="s">
        <v>113</v>
      </c>
      <c r="D13" t="s">
        <v>113</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2025-01-24T07:40:01Z</dcterms:created>
  <dcterms:modified xsi:type="dcterms:W3CDTF">2025-02-03T02:38:56Z</dcterms:modified>
  <cp:category/>
</cp:coreProperties>
</file>