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3gesui\"/>
    </mc:Choice>
  </mc:AlternateContent>
  <workbookProtection workbookAlgorithmName="SHA-512" workbookHashValue="KMF2U7id8kIHFfATCKizCdhZJoTj5KELE7Z3XgDSRgEPsX173c039EUEuqBSF/Mc/DREwYeC1BCUNyFoEp+UTA==" workbookSaltValue="NGyKJdknCSpBOX3thXDeOg=="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<sst xmlns="http://schemas.openxmlformats.org/spreadsheetml/2006/main" count="236" uniqueCount="120">
  <si>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</si>
  <si>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</si>
  <si>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</si>
  <si>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</si>
  <si>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</si>
  <si>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</si>
  <si>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</si>
  <si>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</si>
  <si>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</si>
  <si>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</si>
  <si>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</si>
  <si>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</si>
  <si>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</si>
  <si>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</si>
  <si>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</si>
  <si>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</si>
  <si>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</si>
  <si>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</si>
  <si>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</si>
  <si>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</si>
  <si>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</si>
  <si>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</si>
  <si>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</si>
  <si>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</si>
  <si>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</si>
  <si>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</si>
  <si>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</si>
  <si>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</si>
  <si>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</si>
  <si>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</si>
  <si>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</si>
  <si>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</si>
  <si>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</si>
  <si>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</si>
  <si>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</si>
  <si>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</si>
  <si>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</si>
  <si>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</si>
  <si>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</si>
  <si>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</si>
  <si>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</si>
  <si>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</si>
  <si>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</si>
  <si>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</si>
  <si>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</si>
  <si>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</si>
  <si>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</si>
  <si>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</si>
  <si>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</si>
  <si>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</si>
  <si>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</si>
  <si>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</si>
  <si>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</si>
  <si>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</si>
  <si>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</si>
  <si>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</si>
  <si>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</si>
  <si>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</si>
  <si>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</si>
  <si>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</si>
  <si>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</si>
  <si>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</si>
  <si>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</si>
  <si>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</si>
  <si>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</si>
  <si>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</si>
  <si>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</si>
  <si>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</si>
  <si>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</si>
  <si>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</si>
  <si>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</si>
  <si>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</si>
  <si>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</si>
  <si>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</si>
  <si>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</si>
  <si>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</si>
  <si>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</si>
  <si>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</si>
  <si>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</si>
  <si>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</si>
  <si>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</si>
  <si>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</si>
  <si>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</si>
  <si>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</si>
  <si>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</si>
  <si>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</si>
  <si>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</si>
  <si>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</si>
  <si>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</si>
  <si>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</si>
  <si>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</si>
  <si>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</si>
  <si>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</si>
  <si>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</si>
  <si>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</si>
  <si>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</si>
  <si>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</si>
  <si>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</si>
  <si>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舟形町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</si>
  <si>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</si>
  <si>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</si>
  <si>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</si>
  <si>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</si>
  <si>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</si>
  <si>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</si>
  <si>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</si>
  <si>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</si>
  <si>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</si>
  <si>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</si>
  <si>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</si>
  <si>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</si>
  <si>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</si>
  <si>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</si>
  <si>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</si>
  <si>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</si>
  <si>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</si>
  <si>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</si>
  <si>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農業集落排水処理施設は現在5施設が稼働しているが、供用開始から約３０年以上経過している施設があり、人口減少により処理能力に余裕がある近隣の新しい施設に統合を計画している。
　また、マンホールポンプ場が30か所以上あるため、毎年定期的に古いポンプの更新を実施しているため、起債額が増加してきている。</t>
    <rPh sb="1" eb="3">
      <t>ノウギョウ</t>
    </rPh>
    <rPh sb="3" eb="5">
      <t>シュウラク</t>
    </rPh>
    <rPh sb="5" eb="7">
      <t>ハイスイ</t>
    </rPh>
    <rPh sb="7" eb="9">
      <t>ショリ</t>
    </rPh>
    <rPh sb="9" eb="11">
      <t>シセツ</t>
    </rPh>
    <rPh sb="12" eb="14">
      <t>ゲンザイ</t>
    </rPh>
    <rPh sb="15" eb="17">
      <t>シセツ</t>
    </rPh>
    <rPh sb="18" eb="20">
      <t>カドウ</t>
    </rPh>
    <rPh sb="26" eb="30">
      <t>キョウヨウカイシ</t>
    </rPh>
    <rPh sb="32" eb="33">
      <t>ヤク</t>
    </rPh>
    <rPh sb="35" eb="36">
      <t>ネン</t>
    </rPh>
    <rPh sb="36" eb="38">
      <t>イジョウ</t>
    </rPh>
    <rPh sb="38" eb="40">
      <t>ケイカ</t>
    </rPh>
    <rPh sb="44" eb="46">
      <t>シセツ</t>
    </rPh>
    <rPh sb="50" eb="52">
      <t>ジンコウ</t>
    </rPh>
    <rPh sb="52" eb="54">
      <t>ゲンショウ</t>
    </rPh>
    <rPh sb="57" eb="59">
      <t>ショリ</t>
    </rPh>
    <rPh sb="59" eb="61">
      <t>ノウリョク</t>
    </rPh>
    <rPh sb="62" eb="64">
      <t>ヨユウ</t>
    </rPh>
    <rPh sb="67" eb="69">
      <t>キンリン</t>
    </rPh>
    <rPh sb="70" eb="71">
      <t>アタラ</t>
    </rPh>
    <rPh sb="73" eb="75">
      <t>シセツ</t>
    </rPh>
    <rPh sb="76" eb="78">
      <t>トウゴウ</t>
    </rPh>
    <rPh sb="79" eb="81">
      <t>ケイカク</t>
    </rPh>
    <rPh sb="99" eb="100">
      <t>ジョウ</t>
    </rPh>
    <rPh sb="104" eb="105">
      <t>ショ</t>
    </rPh>
    <rPh sb="105" eb="107">
      <t>イジョウ</t>
    </rPh>
    <rPh sb="112" eb="114">
      <t>マイトシ</t>
    </rPh>
    <rPh sb="114" eb="117">
      <t>テイキテキ</t>
    </rPh>
    <rPh sb="118" eb="119">
      <t>フル</t>
    </rPh>
    <rPh sb="124" eb="126">
      <t>コウシン</t>
    </rPh>
    <rPh sb="127" eb="129">
      <t>ジッシ</t>
    </rPh>
    <rPh sb="136" eb="138">
      <t>キサイ</t>
    </rPh>
    <rPh sb="138" eb="139">
      <t>ガク</t>
    </rPh>
    <rPh sb="140" eb="142">
      <t>ゾウカ</t>
    </rPh>
    <phoneticPr fontId="4"/>
  </si>
  <si>
    <t xml:space="preserve">　収益的収入については、公営企業会計移行による打ち切り決算で使用料収入が大幅に減少したが、償還金利息や修繕費が前年比で大幅に減少したことで収益的支出が収入以上に減少したことで収益収支比率及び経費回収率が前値より上昇し、汚水処理原価は減少している。
　企業債残高対事業規模比率については、事業完了していることもあり類似団体平均値を大きく下回っているが、老朽化対策等で今後起債借入が大きく増加する可能性がある。
　農業集落排水事業もすでに事業完了しており、水洗化率が90％超であり、そのため施設利用率も徐々に増加している。
　下水道と同様に水洗化率100％を目指して下水道接続を推進していきたい。
</t>
    <rPh sb="1" eb="4">
      <t>シュウエキテキ</t>
    </rPh>
    <rPh sb="4" eb="6">
      <t>シュウニュウ</t>
    </rPh>
    <rPh sb="12" eb="14">
      <t>コウエイ</t>
    </rPh>
    <rPh sb="14" eb="16">
      <t>キギョウ</t>
    </rPh>
    <rPh sb="16" eb="18">
      <t>カイケイ</t>
    </rPh>
    <rPh sb="18" eb="20">
      <t>イコウ</t>
    </rPh>
    <rPh sb="23" eb="24">
      <t>ウ</t>
    </rPh>
    <rPh sb="25" eb="26">
      <t>キ</t>
    </rPh>
    <rPh sb="27" eb="29">
      <t>ケッサン</t>
    </rPh>
    <rPh sb="30" eb="33">
      <t>シヨウリョウ</t>
    </rPh>
    <rPh sb="33" eb="35">
      <t>シュウニュウ</t>
    </rPh>
    <rPh sb="36" eb="38">
      <t>オオハバ</t>
    </rPh>
    <rPh sb="39" eb="41">
      <t>ゲンショウ</t>
    </rPh>
    <rPh sb="45" eb="48">
      <t>ショウカンキン</t>
    </rPh>
    <rPh sb="48" eb="50">
      <t>リソク</t>
    </rPh>
    <rPh sb="51" eb="54">
      <t>シュウゼンヒ</t>
    </rPh>
    <rPh sb="55" eb="58">
      <t>ゼンネンヒ</t>
    </rPh>
    <rPh sb="59" eb="61">
      <t>オオハバ</t>
    </rPh>
    <rPh sb="62" eb="64">
      <t>ゲンショウ</t>
    </rPh>
    <rPh sb="69" eb="72">
      <t>シュウエキテキ</t>
    </rPh>
    <rPh sb="72" eb="74">
      <t>シシュツ</t>
    </rPh>
    <rPh sb="75" eb="77">
      <t>シュウニュウ</t>
    </rPh>
    <rPh sb="77" eb="79">
      <t>イジョウ</t>
    </rPh>
    <rPh sb="80" eb="82">
      <t>ゲンショウ</t>
    </rPh>
    <rPh sb="87" eb="89">
      <t>シュウエキ</t>
    </rPh>
    <rPh sb="89" eb="91">
      <t>シュウシ</t>
    </rPh>
    <rPh sb="91" eb="93">
      <t>ヒリツ</t>
    </rPh>
    <rPh sb="93" eb="94">
      <t>オヨ</t>
    </rPh>
    <rPh sb="95" eb="97">
      <t>ケイヒ</t>
    </rPh>
    <rPh sb="97" eb="99">
      <t>カイシュウ</t>
    </rPh>
    <rPh sb="99" eb="100">
      <t>リツ</t>
    </rPh>
    <rPh sb="101" eb="103">
      <t>ゼンネ</t>
    </rPh>
    <rPh sb="105" eb="107">
      <t>ジョウショウ</t>
    </rPh>
    <rPh sb="116" eb="118">
      <t>ゲンショウ</t>
    </rPh>
    <rPh sb="125" eb="127">
      <t>キギョウ</t>
    </rPh>
    <rPh sb="127" eb="128">
      <t>サイ</t>
    </rPh>
    <rPh sb="128" eb="130">
      <t>ザンダカ</t>
    </rPh>
    <rPh sb="130" eb="131">
      <t>タイ</t>
    </rPh>
    <rPh sb="131" eb="133">
      <t>ジギョウ</t>
    </rPh>
    <rPh sb="133" eb="135">
      <t>キボ</t>
    </rPh>
    <rPh sb="135" eb="137">
      <t>ヒリツ</t>
    </rPh>
    <rPh sb="143" eb="145">
      <t>ジギョウ</t>
    </rPh>
    <rPh sb="145" eb="147">
      <t>カンリョウ</t>
    </rPh>
    <rPh sb="156" eb="158">
      <t>ルイジ</t>
    </rPh>
    <rPh sb="158" eb="160">
      <t>ダンタイ</t>
    </rPh>
    <rPh sb="160" eb="163">
      <t>ヘイキンチ</t>
    </rPh>
    <rPh sb="164" eb="165">
      <t>オオ</t>
    </rPh>
    <rPh sb="167" eb="169">
      <t>シタマワ</t>
    </rPh>
    <rPh sb="175" eb="178">
      <t>ロウキュウカ</t>
    </rPh>
    <rPh sb="178" eb="180">
      <t>タイサク</t>
    </rPh>
    <rPh sb="180" eb="181">
      <t>トウ</t>
    </rPh>
    <rPh sb="182" eb="184">
      <t>コンゴ</t>
    </rPh>
    <rPh sb="184" eb="186">
      <t>キサイ</t>
    </rPh>
    <rPh sb="186" eb="188">
      <t>カリイレ</t>
    </rPh>
    <rPh sb="189" eb="190">
      <t>オオ</t>
    </rPh>
    <rPh sb="192" eb="194">
      <t>ゾウカ</t>
    </rPh>
    <rPh sb="196" eb="199">
      <t>カノウセイ</t>
    </rPh>
    <phoneticPr fontId="4"/>
  </si>
  <si>
    <t>　農業集落排水もすでに事業が完了しており、水洗化率も９０％を超え、下水道以上に新規の下水道接続が減少しており、更に人口減少も著しく営業収益が減少してきている。
　一方で、施設の老朽化は著しく、修繕や更新、電気料金の値上げにより経費は増加傾向にあり、より効率的な経営と経費削減に務める必要がある。
　また、下水道と合わせて料金の引上げが必要になってくると思われる。</t>
    <rPh sb="1" eb="3">
      <t>ノウギョウ</t>
    </rPh>
    <rPh sb="3" eb="5">
      <t>シュウラク</t>
    </rPh>
    <rPh sb="5" eb="7">
      <t>ハイスイ</t>
    </rPh>
    <rPh sb="11" eb="13">
      <t>ジギョウ</t>
    </rPh>
    <rPh sb="14" eb="16">
      <t>カンリョウ</t>
    </rPh>
    <rPh sb="21" eb="25">
      <t>スイセンカリツ</t>
    </rPh>
    <rPh sb="30" eb="31">
      <t>コ</t>
    </rPh>
    <rPh sb="33" eb="36">
      <t>ゲスイドウ</t>
    </rPh>
    <rPh sb="36" eb="38">
      <t>イジョウ</t>
    </rPh>
    <rPh sb="39" eb="41">
      <t>シンキ</t>
    </rPh>
    <rPh sb="42" eb="45">
      <t>ゲスイドウ</t>
    </rPh>
    <rPh sb="45" eb="47">
      <t>セツゾク</t>
    </rPh>
    <rPh sb="48" eb="50">
      <t>ゲンショウ</t>
    </rPh>
    <rPh sb="55" eb="56">
      <t>サラ</t>
    </rPh>
    <rPh sb="92" eb="93">
      <t>イチジル</t>
    </rPh>
    <rPh sb="96" eb="98">
      <t>シュウゼン</t>
    </rPh>
    <rPh sb="99" eb="101">
      <t>コウシン</t>
    </rPh>
    <rPh sb="152" eb="155">
      <t>ゲスイドウ</t>
    </rPh>
    <rPh sb="156" eb="157">
      <t>ア</t>
    </rPh>
    <rPh sb="163" eb="164">
      <t>ヒ</t>
    </rPh>
    <rPh sb="164" eb="165">
      <t>ア</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</si>
</sst>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FC1-4194-BCC0-C659B977309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0.01</c:v>
                </c:pt>
                <c:pt idx="4">
                  <c:v>0.02</c:v>
                </c:pt>
              </c:numCache>
            </c:numRef>
          </c:val>
          <c:smooth val="0"/>
          <c:extLst>
            <c:ext xmlns:c16="http://schemas.microsoft.com/office/drawing/2014/chart" uri="{C3380CC4-5D6E-409C-BE32-E72D297353CC}">
              <c16:uniqueId val="{00000001-AFC1-4194-BCC0-C659B977309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53.33</c:v>
                </c:pt>
                <c:pt idx="1">
                  <c:v>57.43</c:v>
                </c:pt>
                <c:pt idx="2">
                  <c:v>57.12</c:v>
                </c:pt>
                <c:pt idx="3">
                  <c:v>59.06</c:v>
                </c:pt>
                <c:pt idx="4" formatCode="#,##0.00;&quot;△&quot;#,##0.00">
                  <c:v>0</c:v>
                </c:pt>
              </c:numCache>
            </c:numRef>
          </c:val>
          <c:extLst>
            <c:ext xmlns:c16="http://schemas.microsoft.com/office/drawing/2014/chart" uri="{C3380CC4-5D6E-409C-BE32-E72D297353CC}">
              <c16:uniqueId val="{00000000-4426-43FD-B68E-54D948D6C3B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52.9</c:v>
                </c:pt>
                <c:pt idx="4">
                  <c:v>52.63</c:v>
                </c:pt>
              </c:numCache>
            </c:numRef>
          </c:val>
          <c:smooth val="0"/>
          <c:extLst>
            <c:ext xmlns:c16="http://schemas.microsoft.com/office/drawing/2014/chart" uri="{C3380CC4-5D6E-409C-BE32-E72D297353CC}">
              <c16:uniqueId val="{00000001-4426-43FD-B68E-54D948D6C3B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90.91</c:v>
                </c:pt>
                <c:pt idx="1">
                  <c:v>91.08</c:v>
                </c:pt>
                <c:pt idx="2">
                  <c:v>91.07</c:v>
                </c:pt>
                <c:pt idx="3">
                  <c:v>91.44</c:v>
                </c:pt>
                <c:pt idx="4">
                  <c:v>91.49</c:v>
                </c:pt>
              </c:numCache>
            </c:numRef>
          </c:val>
          <c:extLst>
            <c:ext xmlns:c16="http://schemas.microsoft.com/office/drawing/2014/chart" uri="{C3380CC4-5D6E-409C-BE32-E72D297353CC}">
              <c16:uniqueId val="{00000000-F77C-4648-81E2-CDC86B2F9DC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90.3</c:v>
                </c:pt>
                <c:pt idx="4">
                  <c:v>90.32</c:v>
                </c:pt>
              </c:numCache>
            </c:numRef>
          </c:val>
          <c:smooth val="0"/>
          <c:extLst>
            <c:ext xmlns:c16="http://schemas.microsoft.com/office/drawing/2014/chart" uri="{C3380CC4-5D6E-409C-BE32-E72D297353CC}">
              <c16:uniqueId val="{00000001-F77C-4648-81E2-CDC86B2F9DC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71.510000000000005</c:v>
                </c:pt>
                <c:pt idx="1">
                  <c:v>70.099999999999994</c:v>
                </c:pt>
                <c:pt idx="2">
                  <c:v>64.95</c:v>
                </c:pt>
                <c:pt idx="3">
                  <c:v>63.95</c:v>
                </c:pt>
                <c:pt idx="4">
                  <c:v>65.45</c:v>
                </c:pt>
              </c:numCache>
            </c:numRef>
          </c:val>
          <c:extLst>
            <c:ext xmlns:c16="http://schemas.microsoft.com/office/drawing/2014/chart" uri="{C3380CC4-5D6E-409C-BE32-E72D297353CC}">
              <c16:uniqueId val="{00000000-5675-4907-9729-0211CD99416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675-4907-9729-0211CD99416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39B-4D73-88C1-04662A94870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39B-4D73-88C1-04662A94870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0FD-470E-AF75-4BD3E3B1E9E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FD-470E-AF75-4BD3E3B1E9E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718-405A-A522-3355CC9C45C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718-405A-A522-3355CC9C45C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8D0-4D31-99F7-4D0072BCBC7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8D0-4D31-99F7-4D0072BCBC7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341.97</c:v>
                </c:pt>
                <c:pt idx="1">
                  <c:v>0</c:v>
                </c:pt>
                <c:pt idx="2">
                  <c:v>0</c:v>
                </c:pt>
                <c:pt idx="3">
                  <c:v>0</c:v>
                </c:pt>
                <c:pt idx="4">
                  <c:v>0</c:v>
                </c:pt>
              </c:numCache>
            </c:numRef>
          </c:val>
          <c:extLst>
            <c:ext xmlns:c16="http://schemas.microsoft.com/office/drawing/2014/chart" uri="{C3380CC4-5D6E-409C-BE32-E72D297353CC}">
              <c16:uniqueId val="{00000000-928D-4E81-94F7-BEA33A9DF09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718.49</c:v>
                </c:pt>
                <c:pt idx="4">
                  <c:v>743.31</c:v>
                </c:pt>
              </c:numCache>
            </c:numRef>
          </c:val>
          <c:smooth val="0"/>
          <c:extLst>
            <c:ext xmlns:c16="http://schemas.microsoft.com/office/drawing/2014/chart" uri="{C3380CC4-5D6E-409C-BE32-E72D297353CC}">
              <c16:uniqueId val="{00000001-928D-4E81-94F7-BEA33A9DF09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47.43</c:v>
                </c:pt>
                <c:pt idx="1">
                  <c:v>41.55</c:v>
                </c:pt>
                <c:pt idx="2">
                  <c:v>49.97</c:v>
                </c:pt>
                <c:pt idx="3">
                  <c:v>42.26</c:v>
                </c:pt>
                <c:pt idx="4">
                  <c:v>42.29</c:v>
                </c:pt>
              </c:numCache>
            </c:numRef>
          </c:val>
          <c:extLst>
            <c:ext xmlns:c16="http://schemas.microsoft.com/office/drawing/2014/chart" uri="{C3380CC4-5D6E-409C-BE32-E72D297353CC}">
              <c16:uniqueId val="{00000000-C05A-4D47-B174-2DD80982B29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61.82</c:v>
                </c:pt>
                <c:pt idx="4">
                  <c:v>61.15</c:v>
                </c:pt>
              </c:numCache>
            </c:numRef>
          </c:val>
          <c:smooth val="0"/>
          <c:extLst>
            <c:ext xmlns:c16="http://schemas.microsoft.com/office/drawing/2014/chart" uri="{C3380CC4-5D6E-409C-BE32-E72D297353CC}">
              <c16:uniqueId val="{00000001-C05A-4D47-B174-2DD80982B29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328.18</c:v>
                </c:pt>
                <c:pt idx="1">
                  <c:v>379.19</c:v>
                </c:pt>
                <c:pt idx="2">
                  <c:v>322.11</c:v>
                </c:pt>
                <c:pt idx="3">
                  <c:v>376.83</c:v>
                </c:pt>
                <c:pt idx="4">
                  <c:v>339.84</c:v>
                </c:pt>
              </c:numCache>
            </c:numRef>
          </c:val>
          <c:extLst>
            <c:ext xmlns:c16="http://schemas.microsoft.com/office/drawing/2014/chart" uri="{C3380CC4-5D6E-409C-BE32-E72D297353CC}">
              <c16:uniqueId val="{00000000-8491-4D8B-9A66-553D80F8434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246.9</c:v>
                </c:pt>
                <c:pt idx="4">
                  <c:v>250.43</c:v>
                </c:pt>
              </c:numCache>
            </c:numRef>
          </c:val>
          <c:smooth val="0"/>
          <c:extLst>
            <c:ext xmlns:c16="http://schemas.microsoft.com/office/drawing/2014/chart" uri="{C3380CC4-5D6E-409C-BE32-E72D297353CC}">
              <c16:uniqueId val="{00000001-8491-4D8B-9A66-553D80F8434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舟形町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F1</v>
      </c>
      <c r="X8" s="64"/>
      <c r="Y8" s="64"/>
      <c r="Z8" s="64"/>
      <c r="AA8" s="64"/>
      <c r="AB8" s="64"/>
      <c r="AC8" s="64"/>
      <c r="AD8" s="65" t="str">
        <f>データ!$M$6</f>
        <v>非設置</v>
      </c>
      <c r="AE8" s="65"/>
      <c r="AF8" s="65"/>
      <c r="AG8" s="65"/>
      <c r="AH8" s="65"/>
      <c r="AI8" s="65"/>
      <c r="AJ8" s="65"/>
      <c r="AK8" s="3"/>
      <c r="AL8" s="44">
        <f>データ!S6</f>
        <v>4771</v>
      </c>
      <c r="AM8" s="44"/>
      <c r="AN8" s="44"/>
      <c r="AO8" s="44"/>
      <c r="AP8" s="44"/>
      <c r="AQ8" s="44"/>
      <c r="AR8" s="44"/>
      <c r="AS8" s="44"/>
      <c r="AT8" s="45">
        <f>データ!T6</f>
        <v>119.03</v>
      </c>
      <c r="AU8" s="45"/>
      <c r="AV8" s="45"/>
      <c r="AW8" s="45"/>
      <c r="AX8" s="45"/>
      <c r="AY8" s="45"/>
      <c r="AZ8" s="45"/>
      <c r="BA8" s="45"/>
      <c r="BB8" s="45">
        <f>データ!U6</f>
        <v>40.08</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45.84</v>
      </c>
      <c r="Q10" s="45"/>
      <c r="R10" s="45"/>
      <c r="S10" s="45"/>
      <c r="T10" s="45"/>
      <c r="U10" s="45"/>
      <c r="V10" s="45"/>
      <c r="W10" s="45">
        <f>データ!Q6</f>
        <v>63.81</v>
      </c>
      <c r="X10" s="45"/>
      <c r="Y10" s="45"/>
      <c r="Z10" s="45"/>
      <c r="AA10" s="45"/>
      <c r="AB10" s="45"/>
      <c r="AC10" s="45"/>
      <c r="AD10" s="44">
        <f>データ!R6</f>
        <v>3080</v>
      </c>
      <c r="AE10" s="44"/>
      <c r="AF10" s="44"/>
      <c r="AG10" s="44"/>
      <c r="AH10" s="44"/>
      <c r="AI10" s="44"/>
      <c r="AJ10" s="44"/>
      <c r="AK10" s="2"/>
      <c r="AL10" s="44">
        <f>データ!V6</f>
        <v>2174</v>
      </c>
      <c r="AM10" s="44"/>
      <c r="AN10" s="44"/>
      <c r="AO10" s="44"/>
      <c r="AP10" s="44"/>
      <c r="AQ10" s="44"/>
      <c r="AR10" s="44"/>
      <c r="AS10" s="44"/>
      <c r="AT10" s="45">
        <f>データ!W6</f>
        <v>2.08</v>
      </c>
      <c r="AU10" s="45"/>
      <c r="AV10" s="45"/>
      <c r="AW10" s="45"/>
      <c r="AX10" s="45"/>
      <c r="AY10" s="45"/>
      <c r="AZ10" s="45"/>
      <c r="BA10" s="45"/>
      <c r="BB10" s="45">
        <f>データ!X6</f>
        <v>1045.19</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118</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119</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【785.10】</v>
      </c>
      <c r="I86" s="12" t="str">
        <f>データ!CA6</f>
        <v>【56.93】</v>
      </c>
      <c r="J86" s="12" t="str">
        <f>データ!CL6</f>
        <v>【271.15】</v>
      </c>
      <c r="K86" s="12" t="str">
        <f>データ!CW6</f>
        <v>【49.87】</v>
      </c>
      <c r="L86" s="12" t="str">
        <f>データ!DH6</f>
        <v>【87.54】</v>
      </c>
      <c r="M86" s="12" t="s">
        <v>43</v>
      </c>
      <c r="N86" s="12" t="s">
        <v>44</v>
      </c>
      <c r="O86" s="12" t="str">
        <f>データ!EO6</f>
        <v>【0.02】</v>
      </c>
    </row>
  </sheetData>
  <sheetProtection algorithmName="SHA-512" hashValue="KtJKOTcpOMvSNueEWPR3RgbC3al5wsKED//3jbNerktHrFzAx8uiJ12GQ+1hJ46l1CLs5GSejynDv2JbkRY5xg==" saltValue="YZs1GMF73JzdpdHGAVHBs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63631</v>
      </c>
      <c r="D6" s="19">
        <f t="shared" si="3"/>
        <v>47</v>
      </c>
      <c r="E6" s="19">
        <f t="shared" si="3"/>
        <v>17</v>
      </c>
      <c r="F6" s="19">
        <f t="shared" si="3"/>
        <v>5</v>
      </c>
      <c r="G6" s="19">
        <f t="shared" si="3"/>
        <v>0</v>
      </c>
      <c r="H6" s="19" t="str">
        <f t="shared" si="3"/>
        <v>山形県　舟形町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45.84</v>
      </c>
      <c r="Q6" s="20">
        <f t="shared" si="3"/>
        <v>63.81</v>
      </c>
      <c r="R6" s="20">
        <f t="shared" si="3"/>
        <v>3080</v>
      </c>
      <c r="S6" s="20">
        <f t="shared" si="3"/>
        <v>4771</v>
      </c>
      <c r="T6" s="20">
        <f t="shared" si="3"/>
        <v>119.03</v>
      </c>
      <c r="U6" s="20">
        <f t="shared" si="3"/>
        <v>40.08</v>
      </c>
      <c r="V6" s="20">
        <f t="shared" si="3"/>
        <v>2174</v>
      </c>
      <c r="W6" s="20">
        <f t="shared" si="3"/>
        <v>2.08</v>
      </c>
      <c r="X6" s="20">
        <f t="shared" si="3"/>
        <v>1045.19</v>
      </c>
      <c r="Y6" s="21">
        <f>IF(Y7="",NA(),Y7)</f>
        <v>71.510000000000005</v>
      </c>
      <c r="Z6" s="21">
        <f t="shared" ref="Z6:AH6" si="4">IF(Z7="",NA(),Z7)</f>
        <v>70.099999999999994</v>
      </c>
      <c r="AA6" s="21">
        <f t="shared" si="4"/>
        <v>64.95</v>
      </c>
      <c r="AB6" s="21">
        <f t="shared" si="4"/>
        <v>63.95</v>
      </c>
      <c r="AC6" s="21">
        <f t="shared" si="4"/>
        <v>65.45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341.97</v>
      </c>
      <c r="BG6" s="20">
        <f t="shared" ref="BG6:BO6" si="7">IF(BG7="",NA(),BG7)</f>
        <v>0</v>
      </c>
      <c r="BH6" s="20">
        <f t="shared" si="7"/>
        <v>0</v>
      </c>
      <c r="BI6" s="20">
        <f t="shared" si="7"/>
        <v>0</v>
      </c>
      <c r="BJ6" s="20">
        <f t="shared" si="7"/>
        <v>0</v>
      </c>
      <c r="BK6" s="21">
        <f t="shared" si="7"/>
        <v>826.83</v>
      </c>
      <c r="BL6" s="21">
        <f t="shared" si="7"/>
        <v>867.83</v>
      </c>
      <c r="BM6" s="21">
        <f t="shared" si="7"/>
        <v>791.76</v>
      </c>
      <c r="BN6" s="21">
        <f t="shared" si="7"/>
        <v>718.49</v>
      </c>
      <c r="BO6" s="21">
        <f t="shared" si="7"/>
        <v>743.31</v>
      </c>
      <c r="BP6" s="20" t="str">
        <f>IF(BP7="","",IF(BP7="-","【-】","【"&amp;SUBSTITUTE(TEXT(BP7,"#,##0.00"),"-","△")&amp;"】"))</f>
        <v>【785.10】</v>
      </c>
      <c r="BQ6" s="21">
        <f>IF(BQ7="",NA(),BQ7)</f>
        <v>47.43</v>
      </c>
      <c r="BR6" s="21">
        <f t="shared" ref="BR6:BZ6" si="8">IF(BR7="",NA(),BR7)</f>
        <v>41.55</v>
      </c>
      <c r="BS6" s="21">
        <f t="shared" si="8"/>
        <v>49.97</v>
      </c>
      <c r="BT6" s="21">
        <f t="shared" si="8"/>
        <v>42.26</v>
      </c>
      <c r="BU6" s="21">
        <f t="shared" si="8"/>
        <v>42.29</v>
      </c>
      <c r="BV6" s="21">
        <f t="shared" si="8"/>
        <v>57.31</v>
      </c>
      <c r="BW6" s="21">
        <f t="shared" si="8"/>
        <v>57.08</v>
      </c>
      <c r="BX6" s="21">
        <f t="shared" si="8"/>
        <v>56.26</v>
      </c>
      <c r="BY6" s="21">
        <f t="shared" si="8"/>
        <v>61.82</v>
      </c>
      <c r="BZ6" s="21">
        <f t="shared" si="8"/>
        <v>61.15</v>
      </c>
      <c r="CA6" s="20" t="str">
        <f>IF(CA7="","",IF(CA7="-","【-】","【"&amp;SUBSTITUTE(TEXT(CA7,"#,##0.00"),"-","△")&amp;"】"))</f>
        <v>【56.93】</v>
      </c>
      <c r="CB6" s="21">
        <f>IF(CB7="",NA(),CB7)</f>
        <v>328.18</v>
      </c>
      <c r="CC6" s="21">
        <f t="shared" ref="CC6:CK6" si="9">IF(CC7="",NA(),CC7)</f>
        <v>379.19</v>
      </c>
      <c r="CD6" s="21">
        <f t="shared" si="9"/>
        <v>322.11</v>
      </c>
      <c r="CE6" s="21">
        <f t="shared" si="9"/>
        <v>376.83</v>
      </c>
      <c r="CF6" s="21">
        <f t="shared" si="9"/>
        <v>339.84</v>
      </c>
      <c r="CG6" s="21">
        <f t="shared" si="9"/>
        <v>273.52</v>
      </c>
      <c r="CH6" s="21">
        <f t="shared" si="9"/>
        <v>274.99</v>
      </c>
      <c r="CI6" s="21">
        <f t="shared" si="9"/>
        <v>282.08999999999997</v>
      </c>
      <c r="CJ6" s="21">
        <f t="shared" si="9"/>
        <v>246.9</v>
      </c>
      <c r="CK6" s="21">
        <f t="shared" si="9"/>
        <v>250.43</v>
      </c>
      <c r="CL6" s="20" t="str">
        <f>IF(CL7="","",IF(CL7="-","【-】","【"&amp;SUBSTITUTE(TEXT(CL7,"#,##0.00"),"-","△")&amp;"】"))</f>
        <v>【271.15】</v>
      </c>
      <c r="CM6" s="21">
        <f>IF(CM7="",NA(),CM7)</f>
        <v>53.33</v>
      </c>
      <c r="CN6" s="21">
        <f t="shared" ref="CN6:CV6" si="10">IF(CN7="",NA(),CN7)</f>
        <v>57.43</v>
      </c>
      <c r="CO6" s="21">
        <f t="shared" si="10"/>
        <v>57.12</v>
      </c>
      <c r="CP6" s="21">
        <f t="shared" si="10"/>
        <v>59.06</v>
      </c>
      <c r="CQ6" s="20">
        <f t="shared" si="10"/>
        <v>0</v>
      </c>
      <c r="CR6" s="21">
        <f t="shared" si="10"/>
        <v>50.14</v>
      </c>
      <c r="CS6" s="21">
        <f t="shared" si="10"/>
        <v>54.83</v>
      </c>
      <c r="CT6" s="21">
        <f t="shared" si="10"/>
        <v>66.53</v>
      </c>
      <c r="CU6" s="21">
        <f t="shared" si="10"/>
        <v>52.9</v>
      </c>
      <c r="CV6" s="21">
        <f t="shared" si="10"/>
        <v>52.63</v>
      </c>
      <c r="CW6" s="20" t="str">
        <f>IF(CW7="","",IF(CW7="-","【-】","【"&amp;SUBSTITUTE(TEXT(CW7,"#,##0.00"),"-","△")&amp;"】"))</f>
        <v>【49.87】</v>
      </c>
      <c r="CX6" s="21">
        <f>IF(CX7="",NA(),CX7)</f>
        <v>90.91</v>
      </c>
      <c r="CY6" s="21">
        <f t="shared" ref="CY6:DG6" si="11">IF(CY7="",NA(),CY7)</f>
        <v>91.08</v>
      </c>
      <c r="CZ6" s="21">
        <f t="shared" si="11"/>
        <v>91.07</v>
      </c>
      <c r="DA6" s="21">
        <f t="shared" si="11"/>
        <v>91.44</v>
      </c>
      <c r="DB6" s="21">
        <f t="shared" si="11"/>
        <v>91.49</v>
      </c>
      <c r="DC6" s="21">
        <f t="shared" si="11"/>
        <v>84.98</v>
      </c>
      <c r="DD6" s="21">
        <f t="shared" si="11"/>
        <v>84.7</v>
      </c>
      <c r="DE6" s="21">
        <f t="shared" si="11"/>
        <v>84.67</v>
      </c>
      <c r="DF6" s="21">
        <f t="shared" si="11"/>
        <v>90.3</v>
      </c>
      <c r="DG6" s="21">
        <f t="shared" si="11"/>
        <v>90.32</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0.01</v>
      </c>
      <c r="EN6" s="21">
        <f t="shared" si="14"/>
        <v>0.02</v>
      </c>
      <c r="EO6" s="20" t="str">
        <f>IF(EO7="","",IF(EO7="-","【-】","【"&amp;SUBSTITUTE(TEXT(EO7,"#,##0.00"),"-","△")&amp;"】"))</f>
        <v>【0.02】</v>
      </c>
    </row>
    <row r="7" spans="1:145" s="22" customFormat="1" x14ac:dyDescent="0.15">
      <c r="A7" s="14"/>
      <c r="B7" s="23">
        <v>2023</v>
      </c>
      <c r="C7" s="23">
        <v>63631</v>
      </c>
      <c r="D7" s="23">
        <v>47</v>
      </c>
      <c r="E7" s="23">
        <v>17</v>
      </c>
      <c r="F7" s="23">
        <v>5</v>
      </c>
      <c r="G7" s="23">
        <v>0</v>
      </c>
      <c r="H7" s="23" t="s">
        <v>98</v>
      </c>
      <c r="I7" s="23" t="s">
        <v>99</v>
      </c>
      <c r="J7" s="23" t="s">
        <v>100</v>
      </c>
      <c r="K7" s="23" t="s">
        <v>101</v>
      </c>
      <c r="L7" s="23" t="s">
        <v>102</v>
      </c>
      <c r="M7" s="23" t="s">
        <v>103</v>
      </c>
      <c r="N7" s="24" t="s">
        <v>104</v>
      </c>
      <c r="O7" s="24" t="s">
        <v>105</v>
      </c>
      <c r="P7" s="24">
        <v>45.84</v>
      </c>
      <c r="Q7" s="24">
        <v>63.81</v>
      </c>
      <c r="R7" s="24">
        <v>3080</v>
      </c>
      <c r="S7" s="24">
        <v>4771</v>
      </c>
      <c r="T7" s="24">
        <v>119.03</v>
      </c>
      <c r="U7" s="24">
        <v>40.08</v>
      </c>
      <c r="V7" s="24">
        <v>2174</v>
      </c>
      <c r="W7" s="24">
        <v>2.08</v>
      </c>
      <c r="X7" s="24">
        <v>1045.19</v>
      </c>
      <c r="Y7" s="24">
        <v>71.510000000000005</v>
      </c>
      <c r="Z7" s="24">
        <v>70.099999999999994</v>
      </c>
      <c r="AA7" s="24">
        <v>64.95</v>
      </c>
      <c r="AB7" s="24">
        <v>63.95</v>
      </c>
      <c r="AC7" s="24">
        <v>65.45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341.97</v>
      </c>
      <c r="BG7" s="24">
        <v>0</v>
      </c>
      <c r="BH7" s="24">
        <v>0</v>
      </c>
      <c r="BI7" s="24">
        <v>0</v>
      </c>
      <c r="BJ7" s="24">
        <v>0</v>
      </c>
      <c r="BK7" s="24">
        <v>826.83</v>
      </c>
      <c r="BL7" s="24">
        <v>867.83</v>
      </c>
      <c r="BM7" s="24">
        <v>791.76</v>
      </c>
      <c r="BN7" s="24">
        <v>718.49</v>
      </c>
      <c r="BO7" s="24">
        <v>743.31</v>
      </c>
      <c r="BP7" s="24">
        <v>785.1</v>
      </c>
      <c r="BQ7" s="24">
        <v>47.43</v>
      </c>
      <c r="BR7" s="24">
        <v>41.55</v>
      </c>
      <c r="BS7" s="24">
        <v>49.97</v>
      </c>
      <c r="BT7" s="24">
        <v>42.26</v>
      </c>
      <c r="BU7" s="24">
        <v>42.29</v>
      </c>
      <c r="BV7" s="24">
        <v>57.31</v>
      </c>
      <c r="BW7" s="24">
        <v>57.08</v>
      </c>
      <c r="BX7" s="24">
        <v>56.26</v>
      </c>
      <c r="BY7" s="24">
        <v>61.82</v>
      </c>
      <c r="BZ7" s="24">
        <v>61.15</v>
      </c>
      <c r="CA7" s="24">
        <v>56.93</v>
      </c>
      <c r="CB7" s="24">
        <v>328.18</v>
      </c>
      <c r="CC7" s="24">
        <v>379.19</v>
      </c>
      <c r="CD7" s="24">
        <v>322.11</v>
      </c>
      <c r="CE7" s="24">
        <v>376.83</v>
      </c>
      <c r="CF7" s="24">
        <v>339.84</v>
      </c>
      <c r="CG7" s="24">
        <v>273.52</v>
      </c>
      <c r="CH7" s="24">
        <v>274.99</v>
      </c>
      <c r="CI7" s="24">
        <v>282.08999999999997</v>
      </c>
      <c r="CJ7" s="24">
        <v>246.9</v>
      </c>
      <c r="CK7" s="24">
        <v>250.43</v>
      </c>
      <c r="CL7" s="24">
        <v>271.14999999999998</v>
      </c>
      <c r="CM7" s="24">
        <v>53.33</v>
      </c>
      <c r="CN7" s="24">
        <v>57.43</v>
      </c>
      <c r="CO7" s="24">
        <v>57.12</v>
      </c>
      <c r="CP7" s="24">
        <v>59.06</v>
      </c>
      <c r="CQ7" s="24">
        <v>0</v>
      </c>
      <c r="CR7" s="24">
        <v>50.14</v>
      </c>
      <c r="CS7" s="24">
        <v>54.83</v>
      </c>
      <c r="CT7" s="24">
        <v>66.53</v>
      </c>
      <c r="CU7" s="24">
        <v>52.9</v>
      </c>
      <c r="CV7" s="24">
        <v>52.63</v>
      </c>
      <c r="CW7" s="24">
        <v>49.87</v>
      </c>
      <c r="CX7" s="24">
        <v>90.91</v>
      </c>
      <c r="CY7" s="24">
        <v>91.08</v>
      </c>
      <c r="CZ7" s="24">
        <v>91.07</v>
      </c>
      <c r="DA7" s="24">
        <v>91.44</v>
      </c>
      <c r="DB7" s="24">
        <v>91.49</v>
      </c>
      <c r="DC7" s="24">
        <v>84.98</v>
      </c>
      <c r="DD7" s="24">
        <v>84.7</v>
      </c>
      <c r="DE7" s="24">
        <v>84.67</v>
      </c>
      <c r="DF7" s="24">
        <v>90.3</v>
      </c>
      <c r="DG7" s="24">
        <v>90.32</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0.01</v>
      </c>
      <c r="EN7" s="24">
        <v>0.02</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114</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2025-03-04T01:57:09Z</dcterms:modified>
</cp:coreProperties>
</file>