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9gesui\"/>
    </mc:Choice>
  </mc:AlternateContent>
  <workbookProtection workbookAlgorithmName="SHA-512" workbookHashValue="rOmM0r6vYgRb6vl2MdXSmoB+S42mJreUITztD+uFK5rMQKhvFslwOHPqS0l7I2ljRSeBoCTyHDj/o3tS70S2Rw==" workbookSaltValue="t7Pl1pZEIneaT8HcDqBbDg=="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T6" i="5"/>
  <c r="AT8" i="4" s="1"/>
  <c r="S6" i="5"/>
  <c r="AL8" i="4" s="1"/>
  <c r="R6" i="5"/>
  <c r="AD10" i="4" s="1"/>
  <c r="Q6" i="5"/>
  <c r="P6" i="5"/>
  <c r="O6" i="5"/>
  <c r="I10" i="4" s="1"/>
  <c r="N6" i="5"/>
  <c r="B10" i="4" s="1"/>
  <c r="M6" i="5"/>
  <c r="AD8" i="4" s="1"/>
  <c r="L6" i="5"/>
  <c r="W8" i="4" s="1"/>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H86" i="4"/>
  <c r="AT10" i="4"/>
  <c r="W10" i="4"/>
  <c r="P10" i="4"/>
  <c r="BB8" i="4"/>
  <c r="P8" i="4"/>
  <c r="B6" i="4"/>
</calcChain>
</file>

<file path=xl/sharedStrings.xml><?xml version="1.0" encoding="utf-8"?>
<sst xmlns="http://schemas.openxmlformats.org/spreadsheetml/2006/main" count="241" uniqueCount="120">
  <si>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</si>
  <si>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</si>
  <si>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</si>
  <si>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</si>
  <si>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</si>
  <si>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</si>
  <si>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</si>
  <si>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</si>
  <si>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</si>
  <si>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</si>
  <si>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</si>
  <si>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</si>
  <si>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</si>
  <si>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</si>
  <si>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</si>
  <si>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</si>
  <si>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</si>
  <si>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</si>
  <si>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</si>
  <si>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</si>
  <si>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</si>
  <si>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</si>
  <si>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</si>
  <si>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</si>
  <si>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</si>
  <si>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</si>
  <si>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</si>
  <si>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</si>
  <si>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</si>
  <si>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</si>
  <si>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</si>
  <si>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</si>
  <si>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</si>
  <si>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</si>
  <si>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</si>
  <si>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</si>
  <si>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</si>
  <si>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</si>
  <si>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</si>
  <si>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</si>
  <si>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</si>
  <si>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</si>
  <si>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</si>
  <si>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</si>
  <si>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</si>
  <si>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</si>
  <si>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</si>
  <si>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</si>
  <si>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</si>
  <si>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</si>
  <si>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</si>
  <si>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</si>
  <si>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</si>
  <si>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</si>
  <si>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</si>
  <si>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</si>
  <si>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</si>
  <si>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</si>
  <si>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</si>
  <si>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</si>
  <si>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</si>
  <si>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</si>
  <si>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</si>
  <si>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</si>
  <si>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</si>
  <si>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</si>
  <si>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</si>
  <si>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</si>
  <si>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</si>
  <si>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</si>
  <si>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</si>
  <si>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</si>
  <si>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</si>
  <si>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</si>
  <si>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</si>
  <si>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</si>
  <si>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</si>
  <si>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</si>
  <si>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</si>
  <si>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</si>
  <si>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</si>
  <si>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</si>
  <si>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</si>
  <si>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</si>
  <si>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</si>
  <si>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</si>
  <si>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</si>
  <si>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</si>
  <si>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</si>
  <si>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</si>
  <si>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</si>
  <si>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</si>
  <si>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</si>
  <si>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</si>
  <si>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</si>
  <si>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</si>
  <si>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</si>
  <si>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</si>
  <si>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</si>
  <si>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</si>
  <si>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</si>
  <si>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</si>
  <si>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</si>
  <si>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</si>
  <si>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</si>
  <si>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</si>
  <si>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</si>
  <si>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</si>
  <si>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</si>
  <si>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</si>
  <si>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</si>
  <si>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</si>
  <si>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</si>
  <si>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</si>
  <si>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</si>
  <si>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</si>
  <si>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</si>
  <si>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接続率は年々増加してはいるが、人口減により料金収入にはなかなか反映しない現状である。
　業務については、必要最小限の職員数２名で行っている。
　未収金（下水道料金・受益者分担金）については、税務会計課と連携を密にし、滞納額の減少に努めている。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
令和６年４月から公営企業法適用し、今後経営戦略改定を予定しているので、その結果を踏まえて料金改定等の施策を講じていく予定。</t>
    <rPh sb="1" eb="3">
      <t>セツゾク</t>
    </rPh>
    <rPh sb="3" eb="4">
      <t>リツ</t>
    </rPh>
    <rPh sb="5" eb="7">
      <t>ネンネン</t>
    </rPh>
    <rPh sb="7" eb="9">
      <t>ゾウカ</t>
    </rPh>
    <rPh sb="16" eb="18">
      <t>ジンコウ</t>
    </rPh>
    <rPh sb="18" eb="19">
      <t>ゲン</t>
    </rPh>
    <rPh sb="22" eb="24">
      <t>リョウキン</t>
    </rPh>
    <rPh sb="24" eb="26">
      <t>シュウニュウ</t>
    </rPh>
    <rPh sb="32" eb="34">
      <t>ハンエイ</t>
    </rPh>
    <rPh sb="37" eb="39">
      <t>ゲンジョウ</t>
    </rPh>
    <rPh sb="45" eb="47">
      <t>ギョウム</t>
    </rPh>
    <rPh sb="53" eb="55">
      <t>ヒツヨウ</t>
    </rPh>
    <rPh sb="55" eb="58">
      <t>サイショウゲン</t>
    </rPh>
    <rPh sb="59" eb="61">
      <t>ショクイン</t>
    </rPh>
    <rPh sb="61" eb="62">
      <t>カズ</t>
    </rPh>
    <rPh sb="63" eb="64">
      <t>メイ</t>
    </rPh>
    <rPh sb="65" eb="66">
      <t>オコナ</t>
    </rPh>
    <rPh sb="73" eb="76">
      <t>ミシュウキン</t>
    </rPh>
    <rPh sb="77" eb="80">
      <t>ゲスイドウ</t>
    </rPh>
    <rPh sb="80" eb="82">
      <t>リョウキン</t>
    </rPh>
    <rPh sb="83" eb="86">
      <t>ジュエキシャ</t>
    </rPh>
    <rPh sb="86" eb="89">
      <t>ブンタンキン</t>
    </rPh>
    <rPh sb="96" eb="98">
      <t>ゼイム</t>
    </rPh>
    <rPh sb="98" eb="100">
      <t>カイケイ</t>
    </rPh>
    <rPh sb="100" eb="101">
      <t>カ</t>
    </rPh>
    <rPh sb="102" eb="104">
      <t>レンケイ</t>
    </rPh>
    <rPh sb="105" eb="106">
      <t>ミツ</t>
    </rPh>
    <rPh sb="109" eb="112">
      <t>タイノウガク</t>
    </rPh>
    <rPh sb="113" eb="115">
      <t>ゲンショウ</t>
    </rPh>
    <rPh sb="116" eb="117">
      <t>ツト</t>
    </rPh>
    <rPh sb="124" eb="126">
      <t>ヘイセイ</t>
    </rPh>
    <rPh sb="128" eb="129">
      <t>ネン</t>
    </rPh>
    <rPh sb="130" eb="131">
      <t>ガツ</t>
    </rPh>
    <rPh sb="131" eb="132">
      <t>ブン</t>
    </rPh>
    <rPh sb="134" eb="136">
      <t>ヘイキン</t>
    </rPh>
    <rPh sb="142" eb="144">
      <t>リョウキン</t>
    </rPh>
    <rPh sb="144" eb="146">
      <t>カイテイ</t>
    </rPh>
    <rPh sb="147" eb="148">
      <t>オコナ</t>
    </rPh>
    <rPh sb="150" eb="152">
      <t>リョウキン</t>
    </rPh>
    <rPh sb="152" eb="154">
      <t>スイジュン</t>
    </rPh>
    <rPh sb="155" eb="158">
      <t>ヘイキンチ</t>
    </rPh>
    <rPh sb="159" eb="161">
      <t>ウワマワ</t>
    </rPh>
    <rPh sb="167" eb="169">
      <t>リョウキン</t>
    </rPh>
    <rPh sb="169" eb="171">
      <t>シュウニュウ</t>
    </rPh>
    <rPh sb="175" eb="177">
      <t>ヒヨウ</t>
    </rPh>
    <rPh sb="178" eb="179">
      <t>マカナ</t>
    </rPh>
    <rPh sb="187" eb="189">
      <t>イッパン</t>
    </rPh>
    <rPh sb="189" eb="191">
      <t>カイケイ</t>
    </rPh>
    <rPh sb="192" eb="193">
      <t>タヨ</t>
    </rPh>
    <rPh sb="197" eb="198">
      <t>エ</t>
    </rPh>
    <rPh sb="200" eb="202">
      <t>ジョウキョウ</t>
    </rPh>
    <rPh sb="207" eb="209">
      <t>レイワ</t>
    </rPh>
    <rPh sb="210" eb="211">
      <t>ネン</t>
    </rPh>
    <rPh sb="212" eb="213">
      <t>ガツ</t>
    </rPh>
    <rPh sb="215" eb="217">
      <t>コウエイ</t>
    </rPh>
    <rPh sb="217" eb="219">
      <t>キギョウ</t>
    </rPh>
    <rPh sb="219" eb="220">
      <t>ホウ</t>
    </rPh>
    <rPh sb="220" eb="222">
      <t>テキヨウ</t>
    </rPh>
    <rPh sb="224" eb="226">
      <t>コンゴ</t>
    </rPh>
    <rPh sb="226" eb="228">
      <t>ケイエイ</t>
    </rPh>
    <rPh sb="228" eb="230">
      <t>センリャク</t>
    </rPh>
    <rPh sb="230" eb="232">
      <t>カイテイ</t>
    </rPh>
    <rPh sb="233" eb="235">
      <t>ヨテイ</t>
    </rPh>
    <rPh sb="244" eb="246">
      <t>ケッカ</t>
    </rPh>
    <rPh sb="247" eb="248">
      <t>フ</t>
    </rPh>
    <rPh sb="251" eb="253">
      <t>リョウキン</t>
    </rPh>
    <rPh sb="253" eb="255">
      <t>カイテイ</t>
    </rPh>
    <rPh sb="255" eb="256">
      <t>トウ</t>
    </rPh>
    <rPh sb="257" eb="259">
      <t>シサク</t>
    </rPh>
    <rPh sb="260" eb="261">
      <t>コウ</t>
    </rPh>
    <rPh sb="265" eb="267">
      <t>ヨテイ</t>
    </rPh>
    <phoneticPr fontId="4"/>
  </si>
  <si>
    <t xml:space="preserve">　管渠については、建設から３０年を経過したものもあるため、更新を検討する時期に来ている。
　今年度ストックマネジメント計画を策定しているため、順次更新を効果的・計画的に進めていく。
</t>
    <rPh sb="1" eb="3">
      <t>カンキョ</t>
    </rPh>
    <rPh sb="9" eb="11">
      <t>ケンセツ</t>
    </rPh>
    <rPh sb="15" eb="16">
      <t>ネン</t>
    </rPh>
    <rPh sb="17" eb="19">
      <t>ケイカ</t>
    </rPh>
    <rPh sb="29" eb="31">
      <t>コウシン</t>
    </rPh>
    <rPh sb="32" eb="34">
      <t>ケントウ</t>
    </rPh>
    <rPh sb="36" eb="38">
      <t>ジキ</t>
    </rPh>
    <rPh sb="39" eb="40">
      <t>キ</t>
    </rPh>
    <rPh sb="46" eb="49">
      <t>コンネンド</t>
    </rPh>
    <rPh sb="59" eb="61">
      <t>ケイカク</t>
    </rPh>
    <rPh sb="62" eb="64">
      <t>サクテイ</t>
    </rPh>
    <rPh sb="71" eb="73">
      <t>ジュンジ</t>
    </rPh>
    <rPh sb="73" eb="75">
      <t>コウシン</t>
    </rPh>
    <rPh sb="76" eb="79">
      <t>コウカテキ</t>
    </rPh>
    <rPh sb="80" eb="83">
      <t>ケイカクテキ</t>
    </rPh>
    <rPh sb="84" eb="85">
      <t>スス</t>
    </rPh>
    <phoneticPr fontId="4"/>
  </si>
  <si>
    <r>
      <t>　厳しい経営状況であるため、下水道使用料の改定も視野に入れ、維持管理費の削減、接続世帯の更なる増加及び収納体制の強化による滞納額の減少に努め</t>
    </r>
    <r>
      <rPr>
        <sz val="11"/>
        <color theme="1"/>
        <rFont val="ＭＳ ゴシック"/>
        <family val="3"/>
        <charset val="128"/>
      </rPr>
      <t>、下水道経営の安定化を図る。</t>
    </r>
    <rPh sb="1" eb="2">
      <t>キビ</t>
    </rPh>
    <rPh sb="4" eb="6">
      <t>ケイエイ</t>
    </rPh>
    <rPh sb="6" eb="8">
      <t>ジョウキョウ</t>
    </rPh>
    <rPh sb="14" eb="17">
      <t>ゲスイドウ</t>
    </rPh>
    <rPh sb="17" eb="20">
      <t>シヨウリョウ</t>
    </rPh>
    <rPh sb="21" eb="23">
      <t>カイテイ</t>
    </rPh>
    <rPh sb="24" eb="26">
      <t>シヤ</t>
    </rPh>
    <rPh sb="27" eb="28">
      <t>イ</t>
    </rPh>
    <rPh sb="30" eb="32">
      <t>イジ</t>
    </rPh>
    <rPh sb="32" eb="35">
      <t>カンリヒ</t>
    </rPh>
    <rPh sb="36" eb="38">
      <t>サクゲン</t>
    </rPh>
    <rPh sb="39" eb="41">
      <t>セツゾク</t>
    </rPh>
    <rPh sb="41" eb="43">
      <t>セタイ</t>
    </rPh>
    <rPh sb="44" eb="45">
      <t>サラ</t>
    </rPh>
    <rPh sb="47" eb="49">
      <t>ゾウカ</t>
    </rPh>
    <rPh sb="49" eb="50">
      <t>オヨ</t>
    </rPh>
    <rPh sb="51" eb="53">
      <t>シュウノウ</t>
    </rPh>
    <rPh sb="53" eb="55">
      <t>タイセイ</t>
    </rPh>
    <rPh sb="56" eb="58">
      <t>キョウカ</t>
    </rPh>
    <rPh sb="61" eb="64">
      <t>タイノウガク</t>
    </rPh>
    <rPh sb="65" eb="67">
      <t>ゲンショウ</t>
    </rPh>
    <rPh sb="68" eb="69">
      <t>ツト</t>
    </rPh>
    <rPh sb="71" eb="74">
      <t>ゲスイドウ</t>
    </rPh>
    <rPh sb="74" eb="76">
      <t>ケイエイ</t>
    </rPh>
    <rPh sb="77" eb="80">
      <t>アンテイカ</t>
    </rPh>
    <rPh sb="81" eb="82">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</si>
</sst>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AEC-415B-85E5-01B11E745B6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0.09</c:v>
                </c:pt>
                <c:pt idx="2">
                  <c:v>0.1</c:v>
                </c:pt>
                <c:pt idx="3">
                  <c:v>7.0000000000000007E-2</c:v>
                </c:pt>
                <c:pt idx="4">
                  <c:v>0.06</c:v>
                </c:pt>
              </c:numCache>
            </c:numRef>
          </c:val>
          <c:smooth val="0"/>
          <c:extLst>
            <c:ext xmlns:c16="http://schemas.microsoft.com/office/drawing/2014/chart" uri="{C3380CC4-5D6E-409C-BE32-E72D297353CC}">
              <c16:uniqueId val="{00000001-5AEC-415B-85E5-01B11E745B6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6DD-4DB8-9EA9-E300D42F139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55.55</c:v>
                </c:pt>
                <c:pt idx="1">
                  <c:v>55.84</c:v>
                </c:pt>
                <c:pt idx="2">
                  <c:v>55.78</c:v>
                </c:pt>
                <c:pt idx="3">
                  <c:v>54.86</c:v>
                </c:pt>
                <c:pt idx="4">
                  <c:v>55.04</c:v>
                </c:pt>
              </c:numCache>
            </c:numRef>
          </c:val>
          <c:smooth val="0"/>
          <c:extLst>
            <c:ext xmlns:c16="http://schemas.microsoft.com/office/drawing/2014/chart" uri="{C3380CC4-5D6E-409C-BE32-E72D297353CC}">
              <c16:uniqueId val="{00000001-A6DD-4DB8-9EA9-E300D42F139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82.18</c:v>
                </c:pt>
                <c:pt idx="1">
                  <c:v>83.82</c:v>
                </c:pt>
                <c:pt idx="2">
                  <c:v>84.43</c:v>
                </c:pt>
                <c:pt idx="3">
                  <c:v>85.15</c:v>
                </c:pt>
                <c:pt idx="4">
                  <c:v>85.35</c:v>
                </c:pt>
              </c:numCache>
            </c:numRef>
          </c:val>
          <c:extLst>
            <c:ext xmlns:c16="http://schemas.microsoft.com/office/drawing/2014/chart" uri="{C3380CC4-5D6E-409C-BE32-E72D297353CC}">
              <c16:uniqueId val="{00000000-8038-411F-B5F6-5E97F80337F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91.64</c:v>
                </c:pt>
                <c:pt idx="1">
                  <c:v>92.34</c:v>
                </c:pt>
                <c:pt idx="2">
                  <c:v>91.78</c:v>
                </c:pt>
                <c:pt idx="3">
                  <c:v>91.37</c:v>
                </c:pt>
                <c:pt idx="4">
                  <c:v>91.92</c:v>
                </c:pt>
              </c:numCache>
            </c:numRef>
          </c:val>
          <c:smooth val="0"/>
          <c:extLst>
            <c:ext xmlns:c16="http://schemas.microsoft.com/office/drawing/2014/chart" uri="{C3380CC4-5D6E-409C-BE32-E72D297353CC}">
              <c16:uniqueId val="{00000001-8038-411F-B5F6-5E97F80337F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81.88</c:v>
                </c:pt>
                <c:pt idx="1">
                  <c:v>83.25</c:v>
                </c:pt>
                <c:pt idx="2">
                  <c:v>88.59</c:v>
                </c:pt>
                <c:pt idx="3">
                  <c:v>85.23</c:v>
                </c:pt>
                <c:pt idx="4">
                  <c:v>100.9</c:v>
                </c:pt>
              </c:numCache>
            </c:numRef>
          </c:val>
          <c:extLst>
            <c:ext xmlns:c16="http://schemas.microsoft.com/office/drawing/2014/chart" uri="{C3380CC4-5D6E-409C-BE32-E72D297353CC}">
              <c16:uniqueId val="{00000000-774B-4DE8-9B0C-A23A84A380C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4B-4DE8-9B0C-A23A84A380C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17-4F19-A479-2252A633924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17-4F19-A479-2252A633924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97-44DD-85B4-61A243DE5E9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97-44DD-85B4-61A243DE5E9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D9-46FF-A565-28A772570B3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D9-46FF-A565-28A772570B3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2C-48F1-B778-ECC3288BA59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2C-48F1-B778-ECC3288BA59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128.88</c:v>
                </c:pt>
                <c:pt idx="1">
                  <c:v>6.16</c:v>
                </c:pt>
                <c:pt idx="2">
                  <c:v>3.37</c:v>
                </c:pt>
                <c:pt idx="3">
                  <c:v>82.45</c:v>
                </c:pt>
                <c:pt idx="4">
                  <c:v>1280.71</c:v>
                </c:pt>
              </c:numCache>
            </c:numRef>
          </c:val>
          <c:extLst>
            <c:ext xmlns:c16="http://schemas.microsoft.com/office/drawing/2014/chart" uri="{C3380CC4-5D6E-409C-BE32-E72D297353CC}">
              <c16:uniqueId val="{00000000-6443-496E-85B1-7B7496AF195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807.75</c:v>
                </c:pt>
                <c:pt idx="1">
                  <c:v>812.92</c:v>
                </c:pt>
                <c:pt idx="2">
                  <c:v>765.48</c:v>
                </c:pt>
                <c:pt idx="3">
                  <c:v>742.08</c:v>
                </c:pt>
                <c:pt idx="4">
                  <c:v>730.84</c:v>
                </c:pt>
              </c:numCache>
            </c:numRef>
          </c:val>
          <c:smooth val="0"/>
          <c:extLst>
            <c:ext xmlns:c16="http://schemas.microsoft.com/office/drawing/2014/chart" uri="{C3380CC4-5D6E-409C-BE32-E72D297353CC}">
              <c16:uniqueId val="{00000001-6443-496E-85B1-7B7496AF195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99.88</c:v>
                </c:pt>
                <c:pt idx="2">
                  <c:v>94.23</c:v>
                </c:pt>
                <c:pt idx="3">
                  <c:v>78.930000000000007</c:v>
                </c:pt>
                <c:pt idx="4">
                  <c:v>120.64</c:v>
                </c:pt>
              </c:numCache>
            </c:numRef>
          </c:val>
          <c:extLst>
            <c:ext xmlns:c16="http://schemas.microsoft.com/office/drawing/2014/chart" uri="{C3380CC4-5D6E-409C-BE32-E72D297353CC}">
              <c16:uniqueId val="{00000000-D922-45B0-AE30-4ED954C64F2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86.94</c:v>
                </c:pt>
                <c:pt idx="1">
                  <c:v>85.4</c:v>
                </c:pt>
                <c:pt idx="2">
                  <c:v>87.8</c:v>
                </c:pt>
                <c:pt idx="3">
                  <c:v>86.51</c:v>
                </c:pt>
                <c:pt idx="4">
                  <c:v>89.17</c:v>
                </c:pt>
              </c:numCache>
            </c:numRef>
          </c:val>
          <c:smooth val="0"/>
          <c:extLst>
            <c:ext xmlns:c16="http://schemas.microsoft.com/office/drawing/2014/chart" uri="{C3380CC4-5D6E-409C-BE32-E72D297353CC}">
              <c16:uniqueId val="{00000001-D922-45B0-AE30-4ED954C64F2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193.6</c:v>
                </c:pt>
                <c:pt idx="1">
                  <c:v>196.65</c:v>
                </c:pt>
                <c:pt idx="2">
                  <c:v>208.78</c:v>
                </c:pt>
                <c:pt idx="3">
                  <c:v>247.85</c:v>
                </c:pt>
                <c:pt idx="4">
                  <c:v>162.1</c:v>
                </c:pt>
              </c:numCache>
            </c:numRef>
          </c:val>
          <c:extLst>
            <c:ext xmlns:c16="http://schemas.microsoft.com/office/drawing/2014/chart" uri="{C3380CC4-5D6E-409C-BE32-E72D297353CC}">
              <c16:uniqueId val="{00000000-DCCC-4392-A83E-66927E19D17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179.63</c:v>
                </c:pt>
                <c:pt idx="1">
                  <c:v>188.57</c:v>
                </c:pt>
                <c:pt idx="2">
                  <c:v>187.69</c:v>
                </c:pt>
                <c:pt idx="3">
                  <c:v>188.24</c:v>
                </c:pt>
                <c:pt idx="4">
                  <c:v>184.85</c:v>
                </c:pt>
              </c:numCache>
            </c:numRef>
          </c:val>
          <c:smooth val="0"/>
          <c:extLst>
            <c:ext xmlns:c16="http://schemas.microsoft.com/office/drawing/2014/chart" uri="{C3380CC4-5D6E-409C-BE32-E72D297353CC}">
              <c16:uniqueId val="{00000001-DCCC-4392-A83E-66927E19D17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川西町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Cd1</v>
      </c>
      <c r="X8" s="34"/>
      <c r="Y8" s="34"/>
      <c r="Z8" s="34"/>
      <c r="AA8" s="34"/>
      <c r="AB8" s="34"/>
      <c r="AC8" s="34"/>
      <c r="AD8" s="35" t="str">
        <f>データ!$M$6</f>
        <v>非設置</v>
      </c>
      <c r="AE8" s="35"/>
      <c r="AF8" s="35"/>
      <c r="AG8" s="35"/>
      <c r="AH8" s="35"/>
      <c r="AI8" s="35"/>
      <c r="AJ8" s="35"/>
      <c r="AK8" s="3"/>
      <c r="AL8" s="36">
        <f>データ!S6</f>
        <v>13698</v>
      </c>
      <c r="AM8" s="36"/>
      <c r="AN8" s="36"/>
      <c r="AO8" s="36"/>
      <c r="AP8" s="36"/>
      <c r="AQ8" s="36"/>
      <c r="AR8" s="36"/>
      <c r="AS8" s="36"/>
      <c r="AT8" s="37">
        <f>データ!T6</f>
        <v>166.6</v>
      </c>
      <c r="AU8" s="37"/>
      <c r="AV8" s="37"/>
      <c r="AW8" s="37"/>
      <c r="AX8" s="37"/>
      <c r="AY8" s="37"/>
      <c r="AZ8" s="37"/>
      <c r="BA8" s="37"/>
      <c r="BB8" s="37">
        <f>データ!U6</f>
        <v>82.22</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35.299999999999997</v>
      </c>
      <c r="Q10" s="37"/>
      <c r="R10" s="37"/>
      <c r="S10" s="37"/>
      <c r="T10" s="37"/>
      <c r="U10" s="37"/>
      <c r="V10" s="37"/>
      <c r="W10" s="37">
        <f>データ!Q6</f>
        <v>72.849999999999994</v>
      </c>
      <c r="X10" s="37"/>
      <c r="Y10" s="37"/>
      <c r="Z10" s="37"/>
      <c r="AA10" s="37"/>
      <c r="AB10" s="37"/>
      <c r="AC10" s="37"/>
      <c r="AD10" s="36">
        <f>データ!R6</f>
        <v>3850</v>
      </c>
      <c r="AE10" s="36"/>
      <c r="AF10" s="36"/>
      <c r="AG10" s="36"/>
      <c r="AH10" s="36"/>
      <c r="AI10" s="36"/>
      <c r="AJ10" s="36"/>
      <c r="AK10" s="2"/>
      <c r="AL10" s="36">
        <f>データ!V6</f>
        <v>4797</v>
      </c>
      <c r="AM10" s="36"/>
      <c r="AN10" s="36"/>
      <c r="AO10" s="36"/>
      <c r="AP10" s="36"/>
      <c r="AQ10" s="36"/>
      <c r="AR10" s="36"/>
      <c r="AS10" s="36"/>
      <c r="AT10" s="37">
        <f>データ!W6</f>
        <v>2.41</v>
      </c>
      <c r="AU10" s="37"/>
      <c r="AV10" s="37"/>
      <c r="AW10" s="37"/>
      <c r="AX10" s="37"/>
      <c r="AY10" s="37"/>
      <c r="AZ10" s="37"/>
      <c r="BA10" s="37"/>
      <c r="BB10" s="37">
        <f>データ!X6</f>
        <v>1990.46</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118</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119</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44</v>
      </c>
      <c r="N86" s="12" t="s">
        <v>45</v>
      </c>
      <c r="O86" s="12" t="str">
        <f>データ!EO6</f>
        <v>【0.22】</v>
      </c>
    </row>
  </sheetData>
  <sheetProtection algorithmName="SHA-512" hashValue="R9WIjvXqaj8nmbHdk5UzYWQ7JDnN2Y91G3F8zMh1PPeaooFFVVCZuD/oVZm6oFRV1iCkpoLC7R/HEq6sAAm5Jw==" saltValue="7FRvHfnkYP0VN/7TQz22u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63827</v>
      </c>
      <c r="D6" s="19">
        <f t="shared" si="3"/>
        <v>47</v>
      </c>
      <c r="E6" s="19">
        <f t="shared" si="3"/>
        <v>17</v>
      </c>
      <c r="F6" s="19">
        <f t="shared" si="3"/>
        <v>1</v>
      </c>
      <c r="G6" s="19">
        <f t="shared" si="3"/>
        <v>0</v>
      </c>
      <c r="H6" s="19" t="str">
        <f t="shared" si="3"/>
        <v>山形県　川西町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35.299999999999997</v>
      </c>
      <c r="Q6" s="20">
        <f t="shared" si="3"/>
        <v>72.849999999999994</v>
      </c>
      <c r="R6" s="20">
        <f t="shared" si="3"/>
        <v>3850</v>
      </c>
      <c r="S6" s="20">
        <f t="shared" si="3"/>
        <v>13698</v>
      </c>
      <c r="T6" s="20">
        <f t="shared" si="3"/>
        <v>166.6</v>
      </c>
      <c r="U6" s="20">
        <f t="shared" si="3"/>
        <v>82.22</v>
      </c>
      <c r="V6" s="20">
        <f t="shared" si="3"/>
        <v>4797</v>
      </c>
      <c r="W6" s="20">
        <f t="shared" si="3"/>
        <v>2.41</v>
      </c>
      <c r="X6" s="20">
        <f t="shared" si="3"/>
        <v>1990.46</v>
      </c>
      <c r="Y6" s="21">
        <f>IF(Y7="",NA(),Y7)</f>
        <v>81.88</v>
      </c>
      <c r="Z6" s="21">
        <f t="shared" ref="Z6:AH6" si="4">IF(Z7="",NA(),Z7)</f>
        <v>83.25</v>
      </c>
      <c r="AA6" s="21">
        <f t="shared" si="4"/>
        <v>88.59</v>
      </c>
      <c r="AB6" s="21">
        <f t="shared" si="4"/>
        <v>85.23</v>
      </c>
      <c r="AC6" s="21">
        <f t="shared" si="4"/>
        <v>100.9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128.88</v>
      </c>
      <c r="BG6" s="21">
        <f t="shared" ref="BG6:BO6" si="7">IF(BG7="",NA(),BG7)</f>
        <v>6.16</v>
      </c>
      <c r="BH6" s="21">
        <f t="shared" si="7"/>
        <v>3.37</v>
      </c>
      <c r="BI6" s="21">
        <f t="shared" si="7"/>
        <v>82.45</v>
      </c>
      <c r="BJ6" s="21">
        <f t="shared" si="7"/>
        <v>1280.71</v>
      </c>
      <c r="BK6" s="21">
        <f t="shared" si="7"/>
        <v>807.75</v>
      </c>
      <c r="BL6" s="21">
        <f t="shared" si="7"/>
        <v>812.92</v>
      </c>
      <c r="BM6" s="21">
        <f t="shared" si="7"/>
        <v>765.48</v>
      </c>
      <c r="BN6" s="21">
        <f t="shared" si="7"/>
        <v>742.08</v>
      </c>
      <c r="BO6" s="21">
        <f t="shared" si="7"/>
        <v>730.84</v>
      </c>
      <c r="BP6" s="20" t="str">
        <f>IF(BP7="","",IF(BP7="-","【-】","【"&amp;SUBSTITUTE(TEXT(BP7,"#,##0.00"),"-","△")&amp;"】"))</f>
        <v>【630.82】</v>
      </c>
      <c r="BQ6" s="21">
        <f>IF(BQ7="",NA(),BQ7)</f>
        <v>100</v>
      </c>
      <c r="BR6" s="21">
        <f t="shared" ref="BR6:BZ6" si="8">IF(BR7="",NA(),BR7)</f>
        <v>99.88</v>
      </c>
      <c r="BS6" s="21">
        <f t="shared" si="8"/>
        <v>94.23</v>
      </c>
      <c r="BT6" s="21">
        <f t="shared" si="8"/>
        <v>78.930000000000007</v>
      </c>
      <c r="BU6" s="21">
        <f t="shared" si="8"/>
        <v>120.64</v>
      </c>
      <c r="BV6" s="21">
        <f t="shared" si="8"/>
        <v>86.94</v>
      </c>
      <c r="BW6" s="21">
        <f t="shared" si="8"/>
        <v>85.4</v>
      </c>
      <c r="BX6" s="21">
        <f t="shared" si="8"/>
        <v>87.8</v>
      </c>
      <c r="BY6" s="21">
        <f t="shared" si="8"/>
        <v>86.51</v>
      </c>
      <c r="BZ6" s="21">
        <f t="shared" si="8"/>
        <v>89.17</v>
      </c>
      <c r="CA6" s="20" t="str">
        <f>IF(CA7="","",IF(CA7="-","【-】","【"&amp;SUBSTITUTE(TEXT(CA7,"#,##0.00"),"-","△")&amp;"】"))</f>
        <v>【97.81】</v>
      </c>
      <c r="CB6" s="21">
        <f>IF(CB7="",NA(),CB7)</f>
        <v>193.6</v>
      </c>
      <c r="CC6" s="21">
        <f t="shared" ref="CC6:CK6" si="9">IF(CC7="",NA(),CC7)</f>
        <v>196.65</v>
      </c>
      <c r="CD6" s="21">
        <f t="shared" si="9"/>
        <v>208.78</v>
      </c>
      <c r="CE6" s="21">
        <f t="shared" si="9"/>
        <v>247.85</v>
      </c>
      <c r="CF6" s="21">
        <f t="shared" si="9"/>
        <v>162.1</v>
      </c>
      <c r="CG6" s="21">
        <f t="shared" si="9"/>
        <v>179.63</v>
      </c>
      <c r="CH6" s="21">
        <f t="shared" si="9"/>
        <v>188.57</v>
      </c>
      <c r="CI6" s="21">
        <f t="shared" si="9"/>
        <v>187.69</v>
      </c>
      <c r="CJ6" s="21">
        <f t="shared" si="9"/>
        <v>188.24</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55.55</v>
      </c>
      <c r="CS6" s="21">
        <f t="shared" si="10"/>
        <v>55.84</v>
      </c>
      <c r="CT6" s="21">
        <f t="shared" si="10"/>
        <v>55.78</v>
      </c>
      <c r="CU6" s="21">
        <f t="shared" si="10"/>
        <v>54.86</v>
      </c>
      <c r="CV6" s="21">
        <f t="shared" si="10"/>
        <v>55.04</v>
      </c>
      <c r="CW6" s="20" t="str">
        <f>IF(CW7="","",IF(CW7="-","【-】","【"&amp;SUBSTITUTE(TEXT(CW7,"#,##0.00"),"-","△")&amp;"】"))</f>
        <v>【58.94】</v>
      </c>
      <c r="CX6" s="21">
        <f>IF(CX7="",NA(),CX7)</f>
        <v>82.18</v>
      </c>
      <c r="CY6" s="21">
        <f t="shared" ref="CY6:DG6" si="11">IF(CY7="",NA(),CY7)</f>
        <v>83.82</v>
      </c>
      <c r="CZ6" s="21">
        <f t="shared" si="11"/>
        <v>84.43</v>
      </c>
      <c r="DA6" s="21">
        <f t="shared" si="11"/>
        <v>85.15</v>
      </c>
      <c r="DB6" s="21">
        <f t="shared" si="11"/>
        <v>85.35</v>
      </c>
      <c r="DC6" s="21">
        <f t="shared" si="11"/>
        <v>91.64</v>
      </c>
      <c r="DD6" s="21">
        <f t="shared" si="11"/>
        <v>92.34</v>
      </c>
      <c r="DE6" s="21">
        <f t="shared" si="11"/>
        <v>91.78</v>
      </c>
      <c r="DF6" s="21">
        <f t="shared" si="11"/>
        <v>91.37</v>
      </c>
      <c r="DG6" s="21">
        <f t="shared" si="11"/>
        <v>91.92</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0.09</v>
      </c>
      <c r="EL6" s="21">
        <f t="shared" si="14"/>
        <v>0.1</v>
      </c>
      <c r="EM6" s="21">
        <f t="shared" si="14"/>
        <v>7.0000000000000007E-2</v>
      </c>
      <c r="EN6" s="21">
        <f t="shared" si="14"/>
        <v>0.06</v>
      </c>
      <c r="EO6" s="20" t="str">
        <f>IF(EO7="","",IF(EO7="-","【-】","【"&amp;SUBSTITUTE(TEXT(EO7,"#,##0.00"),"-","△")&amp;"】"))</f>
        <v>【0.22】</v>
      </c>
    </row>
    <row r="7" spans="1:145" s="22" customFormat="1" x14ac:dyDescent="0.15">
      <c r="A7" s="14"/>
      <c r="B7" s="23">
        <v>2023</v>
      </c>
      <c r="C7" s="23">
        <v>63827</v>
      </c>
      <c r="D7" s="23">
        <v>47</v>
      </c>
      <c r="E7" s="23">
        <v>17</v>
      </c>
      <c r="F7" s="23">
        <v>1</v>
      </c>
      <c r="G7" s="23">
        <v>0</v>
      </c>
      <c r="H7" s="23" t="s">
        <v>99</v>
      </c>
      <c r="I7" s="23" t="s">
        <v>100</v>
      </c>
      <c r="J7" s="23" t="s">
        <v>101</v>
      </c>
      <c r="K7" s="23" t="s">
        <v>102</v>
      </c>
      <c r="L7" s="23" t="s">
        <v>103</v>
      </c>
      <c r="M7" s="23" t="s">
        <v>104</v>
      </c>
      <c r="N7" s="24" t="s">
        <v>105</v>
      </c>
      <c r="O7" s="24" t="s">
        <v>106</v>
      </c>
      <c r="P7" s="24">
        <v>35.299999999999997</v>
      </c>
      <c r="Q7" s="24">
        <v>72.849999999999994</v>
      </c>
      <c r="R7" s="24">
        <v>3850</v>
      </c>
      <c r="S7" s="24">
        <v>13698</v>
      </c>
      <c r="T7" s="24">
        <v>166.6</v>
      </c>
      <c r="U7" s="24">
        <v>82.22</v>
      </c>
      <c r="V7" s="24">
        <v>4797</v>
      </c>
      <c r="W7" s="24">
        <v>2.41</v>
      </c>
      <c r="X7" s="24">
        <v>1990.46</v>
      </c>
      <c r="Y7" s="24">
        <v>81.88</v>
      </c>
      <c r="Z7" s="24">
        <v>83.25</v>
      </c>
      <c r="AA7" s="24">
        <v>88.59</v>
      </c>
      <c r="AB7" s="24">
        <v>85.23</v>
      </c>
      <c r="AC7" s="24">
        <v>100.9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128.88</v>
      </c>
      <c r="BG7" s="24">
        <v>6.16</v>
      </c>
      <c r="BH7" s="24">
        <v>3.37</v>
      </c>
      <c r="BI7" s="24">
        <v>82.45</v>
      </c>
      <c r="BJ7" s="24">
        <v>1280.71</v>
      </c>
      <c r="BK7" s="24">
        <v>807.75</v>
      </c>
      <c r="BL7" s="24">
        <v>812.92</v>
      </c>
      <c r="BM7" s="24">
        <v>765.48</v>
      </c>
      <c r="BN7" s="24">
        <v>742.08</v>
      </c>
      <c r="BO7" s="24">
        <v>730.84</v>
      </c>
      <c r="BP7" s="24">
        <v>630.82000000000005</v>
      </c>
      <c r="BQ7" s="24">
        <v>100</v>
      </c>
      <c r="BR7" s="24">
        <v>99.88</v>
      </c>
      <c r="BS7" s="24">
        <v>94.23</v>
      </c>
      <c r="BT7" s="24">
        <v>78.930000000000007</v>
      </c>
      <c r="BU7" s="24">
        <v>120.64</v>
      </c>
      <c r="BV7" s="24">
        <v>86.94</v>
      </c>
      <c r="BW7" s="24">
        <v>85.4</v>
      </c>
      <c r="BX7" s="24">
        <v>87.8</v>
      </c>
      <c r="BY7" s="24">
        <v>86.51</v>
      </c>
      <c r="BZ7" s="24">
        <v>89.17</v>
      </c>
      <c r="CA7" s="24">
        <v>97.81</v>
      </c>
      <c r="CB7" s="24">
        <v>193.6</v>
      </c>
      <c r="CC7" s="24">
        <v>196.65</v>
      </c>
      <c r="CD7" s="24">
        <v>208.78</v>
      </c>
      <c r="CE7" s="24">
        <v>247.85</v>
      </c>
      <c r="CF7" s="24">
        <v>162.1</v>
      </c>
      <c r="CG7" s="24">
        <v>179.63</v>
      </c>
      <c r="CH7" s="24">
        <v>188.57</v>
      </c>
      <c r="CI7" s="24">
        <v>187.69</v>
      </c>
      <c r="CJ7" s="24">
        <v>188.24</v>
      </c>
      <c r="CK7" s="24">
        <v>184.85</v>
      </c>
      <c r="CL7" s="24">
        <v>138.75</v>
      </c>
      <c r="CM7" s="24" t="s">
        <v>105</v>
      </c>
      <c r="CN7" s="24" t="s">
        <v>105</v>
      </c>
      <c r="CO7" s="24" t="s">
        <v>105</v>
      </c>
      <c r="CP7" s="24" t="s">
        <v>105</v>
      </c>
      <c r="CQ7" s="24" t="s">
        <v>105</v>
      </c>
      <c r="CR7" s="24">
        <v>55.55</v>
      </c>
      <c r="CS7" s="24">
        <v>55.84</v>
      </c>
      <c r="CT7" s="24">
        <v>55.78</v>
      </c>
      <c r="CU7" s="24">
        <v>54.86</v>
      </c>
      <c r="CV7" s="24">
        <v>55.04</v>
      </c>
      <c r="CW7" s="24">
        <v>58.94</v>
      </c>
      <c r="CX7" s="24">
        <v>82.18</v>
      </c>
      <c r="CY7" s="24">
        <v>83.82</v>
      </c>
      <c r="CZ7" s="24">
        <v>84.43</v>
      </c>
      <c r="DA7" s="24">
        <v>85.15</v>
      </c>
      <c r="DB7" s="24">
        <v>85.35</v>
      </c>
      <c r="DC7" s="24">
        <v>91.64</v>
      </c>
      <c r="DD7" s="24">
        <v>92.34</v>
      </c>
      <c r="DE7" s="24">
        <v>91.78</v>
      </c>
      <c r="DF7" s="24">
        <v>91.37</v>
      </c>
      <c r="DG7" s="24">
        <v>91.92</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0.09</v>
      </c>
      <c r="EL7" s="24">
        <v>0.1</v>
      </c>
      <c r="EM7" s="24">
        <v>7.0000000000000007E-2</v>
      </c>
      <c r="EN7" s="24">
        <v>0.06</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2025-01-24T07:27:54Z</dcterms:created>
  <dcterms:modified xsi:type="dcterms:W3CDTF">2025-03-04T02:12:14Z</dcterms:modified>
  <cp:category/>
</cp:coreProperties>
</file>