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4gesui\"/>
    </mc:Choice>
  </mc:AlternateContent>
  <workbookProtection workbookAlgorithmName="SHA-512" workbookHashValue="tIjnTumtACfDIiEmpy+CrDY/2v2HfyLaQEAQEws42S2S2Hw+n470JwqB7xl1aXnZZG09tuzyquRmC61ovwlYig==" workbookSaltValue="Sa8WsP8GlmR9I2KBroeu3w=="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L10" i="4"/>
  <c r="AD10" i="4"/>
  <c r="W10" i="4"/>
  <c r="B10" i="4"/>
  <c r="BB8" i="4"/>
  <c r="AD8" i="4"/>
  <c r="I8" i="4"/>
  <c r="B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<sst xmlns="http://schemas.openxmlformats.org/spreadsheetml/2006/main" count="253" uniqueCount="116">
  <si>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</si>
  <si>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</si>
  <si>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</si>
  <si>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</si>
  <si>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</si>
  <si>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</si>
  <si>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</si>
  <si>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</si>
  <si>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</si>
  <si>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</si>
  <si>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</si>
  <si>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</si>
  <si>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</si>
  <si>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</si>
  <si>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</si>
  <si>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</si>
  <si>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</si>
  <si>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</si>
  <si>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</si>
  <si>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</si>
  <si>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</si>
  <si>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</si>
  <si>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</si>
  <si>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</si>
  <si>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</si>
  <si>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</si>
  <si>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</si>
  <si>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</si>
  <si>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</si>
  <si>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</si>
  <si>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</si>
  <si>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</si>
  <si>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</si>
  <si>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</si>
  <si>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</si>
  <si>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</si>
  <si>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</si>
  <si>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</si>
  <si>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</si>
  <si>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</si>
  <si>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</si>
  <si>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</si>
  <si>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</si>
  <si>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</si>
  <si>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</si>
  <si>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</si>
  <si>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</si>
  <si>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</si>
  <si>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</si>
  <si>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</si>
  <si>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</si>
  <si>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</si>
  <si>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</si>
  <si>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</si>
  <si>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</si>
  <si>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</si>
  <si>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</si>
  <si>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</si>
  <si>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</si>
  <si>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</si>
  <si>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</si>
  <si>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</si>
  <si>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</si>
  <si>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</si>
  <si>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</si>
  <si>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</si>
  <si>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</si>
  <si>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</si>
  <si>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</si>
  <si>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</si>
  <si>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</si>
  <si>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</si>
  <si>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</si>
  <si>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</si>
  <si>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</si>
  <si>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</si>
  <si>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</si>
  <si>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</si>
  <si>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</si>
  <si>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</si>
  <si>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</si>
  <si>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</si>
  <si>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</si>
  <si>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</si>
  <si>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</si>
  <si>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</si>
  <si>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</si>
  <si>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</si>
  <si>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</si>
  <si>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</si>
  <si>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</si>
  <si>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</si>
  <si>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</si>
  <si>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</si>
  <si>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</si>
  <si>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</si>
  <si>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</si>
  <si>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</si>
  <si>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</si>
  <si>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</si>
  <si>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</si>
  <si>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</si>
  <si>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</si>
  <si>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</si>
  <si>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</si>
  <si>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</si>
  <si>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</si>
  <si>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</si>
  <si>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</si>
  <si>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</si>
  <si>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</si>
  <si>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</si>
  <si>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</si>
  <si>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「①経常収支比率」は、使用料収入等で維持管理費や支払利息等の費用を賄えたため、100％を超えている。
「②累積欠損金比率」は、令和3年度に議会の議決を経て資本金の額を減少し、未処理欠損金に補填したことで解消した。
「③流動比率」は、平均値を大きく上回っている。今後も短期債務に対する支払い能力を維持するよう努めていく。
「④企業債残高対事業規模比率」は、企業債残高が大きいため平均値を大きく上回っており、投資規模が過大な状態にある。（※固定資産台帳の修正により、正しくは、平成30年度「952.59」となる。）
「⑤経費回収率」は、1人当たりの汚水処理費が集合処理よりも高額となり、使用料収入で費用を賄えていない状況となっている。
「⑥汚水処理原価」は、汚水量に対して1人当たりの汚水処理費が大きいことが原価が高い要因となっている。
「⑦施設利用率」は、中山間地域の空家等の増加により55％程度と低く、効率的な運用とは言えない状況となっている。
「⑧水洗化率」は、平均値を上回っているが、今後、更なる人口減少により、使用料収入が減少することが懸念される。</t>
    <phoneticPr fontId="4"/>
  </si>
  <si>
    <t>「①有形固定資産減価償却率」は、令和2年度以降は施設整備を行っておらず、過去に整備した構築物に係る減価償却が進んでいることから、年々上昇しており、平均値を上回っている。
「②管渠老朽化率」及び「③管渠改善率」は、合併処理浄化槽による個別処理であり、集合処理のような管渠整備を行っていないため、該当する値はない。
　平成11年度から施設整備を行っており、現在は新たな施設整備は行っていないが、事業初期の浄化槽は設置してから24年が経過していることから、ブロワーや汚水ポンプの修繕費等で維持管理費が増加傾向となっている。</t>
    <phoneticPr fontId="4"/>
  </si>
  <si>
    <t>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今後、使用料収入の減少や施設の老朽化による費用の増加が懸念される中で、法適用に馴染まない事業を継続していくためには、一般会計からの繰入が必要不可欠である。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</si>
</sst>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119-4167-843F-215A8A571BD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119-4167-843F-215A8A571BD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57.43</c:v>
                </c:pt>
                <c:pt idx="1">
                  <c:v>57.83</c:v>
                </c:pt>
                <c:pt idx="2">
                  <c:v>55.58</c:v>
                </c:pt>
                <c:pt idx="3">
                  <c:v>56.83</c:v>
                </c:pt>
                <c:pt idx="4">
                  <c:v>55.04</c:v>
                </c:pt>
              </c:numCache>
            </c:numRef>
          </c:val>
          <c:extLst>
            <c:ext xmlns:c16="http://schemas.microsoft.com/office/drawing/2014/chart" uri="{C3380CC4-5D6E-409C-BE32-E72D297353CC}">
              <c16:uniqueId val="{00000000-07DE-4BF8-9717-3C40685EAAC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07DE-4BF8-9717-3C40685EAAC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95.88</c:v>
                </c:pt>
                <c:pt idx="1">
                  <c:v>97.13</c:v>
                </c:pt>
                <c:pt idx="2">
                  <c:v>97.02</c:v>
                </c:pt>
                <c:pt idx="3">
                  <c:v>97.27</c:v>
                </c:pt>
                <c:pt idx="4">
                  <c:v>97.43</c:v>
                </c:pt>
              </c:numCache>
            </c:numRef>
          </c:val>
          <c:extLst>
            <c:ext xmlns:c16="http://schemas.microsoft.com/office/drawing/2014/chart" uri="{C3380CC4-5D6E-409C-BE32-E72D297353CC}">
              <c16:uniqueId val="{00000000-2DBE-4EE2-AE37-056C73093CD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2DBE-4EE2-AE37-056C73093CD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102.81</c:v>
                </c:pt>
                <c:pt idx="1">
                  <c:v>105.66</c:v>
                </c:pt>
                <c:pt idx="2">
                  <c:v>106.16</c:v>
                </c:pt>
                <c:pt idx="3">
                  <c:v>113.34</c:v>
                </c:pt>
                <c:pt idx="4">
                  <c:v>106.83</c:v>
                </c:pt>
              </c:numCache>
            </c:numRef>
          </c:val>
          <c:extLst>
            <c:ext xmlns:c16="http://schemas.microsoft.com/office/drawing/2014/chart" uri="{C3380CC4-5D6E-409C-BE32-E72D297353CC}">
              <c16:uniqueId val="{00000000-9331-4131-82DA-734DA52EF68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96.05</c:v>
                </c:pt>
                <c:pt idx="1">
                  <c:v>99.03</c:v>
                </c:pt>
                <c:pt idx="2">
                  <c:v>100.41</c:v>
                </c:pt>
                <c:pt idx="3">
                  <c:v>100.17</c:v>
                </c:pt>
                <c:pt idx="4">
                  <c:v>96.95</c:v>
                </c:pt>
              </c:numCache>
            </c:numRef>
          </c:val>
          <c:smooth val="0"/>
          <c:extLst>
            <c:ext xmlns:c16="http://schemas.microsoft.com/office/drawing/2014/chart" uri="{C3380CC4-5D6E-409C-BE32-E72D297353CC}">
              <c16:uniqueId val="{00000001-9331-4131-82DA-734DA52EF68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14.88</c:v>
                </c:pt>
                <c:pt idx="1">
                  <c:v>19.89</c:v>
                </c:pt>
                <c:pt idx="2">
                  <c:v>24.97</c:v>
                </c:pt>
                <c:pt idx="3">
                  <c:v>30.02</c:v>
                </c:pt>
                <c:pt idx="4">
                  <c:v>35.06</c:v>
                </c:pt>
              </c:numCache>
            </c:numRef>
          </c:val>
          <c:extLst>
            <c:ext xmlns:c16="http://schemas.microsoft.com/office/drawing/2014/chart" uri="{C3380CC4-5D6E-409C-BE32-E72D297353CC}">
              <c16:uniqueId val="{00000000-2F85-4CE9-9C43-1BF2E36882A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23.76</c:v>
                </c:pt>
                <c:pt idx="1">
                  <c:v>15.74</c:v>
                </c:pt>
                <c:pt idx="2">
                  <c:v>21.02</c:v>
                </c:pt>
                <c:pt idx="3">
                  <c:v>24.31</c:v>
                </c:pt>
                <c:pt idx="4">
                  <c:v>26.92</c:v>
                </c:pt>
              </c:numCache>
            </c:numRef>
          </c:val>
          <c:smooth val="0"/>
          <c:extLst>
            <c:ext xmlns:c16="http://schemas.microsoft.com/office/drawing/2014/chart" uri="{C3380CC4-5D6E-409C-BE32-E72D297353CC}">
              <c16:uniqueId val="{00000001-2F85-4CE9-9C43-1BF2E36882A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D04-4847-A6F5-DB76D56B1DE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D04-4847-A6F5-DB76D56B1DE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160.22</c:v>
                </c:pt>
                <c:pt idx="1">
                  <c:v>140.69</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F83-4651-BC6C-DBD7E657B89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123.82</c:v>
                </c:pt>
                <c:pt idx="1">
                  <c:v>74.239999999999995</c:v>
                </c:pt>
                <c:pt idx="2">
                  <c:v>83.92</c:v>
                </c:pt>
                <c:pt idx="3">
                  <c:v>89.31</c:v>
                </c:pt>
                <c:pt idx="4">
                  <c:v>91.33</c:v>
                </c:pt>
              </c:numCache>
            </c:numRef>
          </c:val>
          <c:smooth val="0"/>
          <c:extLst>
            <c:ext xmlns:c16="http://schemas.microsoft.com/office/drawing/2014/chart" uri="{C3380CC4-5D6E-409C-BE32-E72D297353CC}">
              <c16:uniqueId val="{00000001-7F83-4651-BC6C-DBD7E657B89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33.24</c:v>
                </c:pt>
                <c:pt idx="1">
                  <c:v>24.62</c:v>
                </c:pt>
                <c:pt idx="2">
                  <c:v>75.34</c:v>
                </c:pt>
                <c:pt idx="3">
                  <c:v>171.35</c:v>
                </c:pt>
                <c:pt idx="4">
                  <c:v>213.16</c:v>
                </c:pt>
              </c:numCache>
            </c:numRef>
          </c:val>
          <c:extLst>
            <c:ext xmlns:c16="http://schemas.microsoft.com/office/drawing/2014/chart" uri="{C3380CC4-5D6E-409C-BE32-E72D297353CC}">
              <c16:uniqueId val="{00000000-5954-44D9-A34B-517843B3185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89.72</c:v>
                </c:pt>
                <c:pt idx="1">
                  <c:v>100.47</c:v>
                </c:pt>
                <c:pt idx="2">
                  <c:v>122.71</c:v>
                </c:pt>
                <c:pt idx="3">
                  <c:v>138.19999999999999</c:v>
                </c:pt>
                <c:pt idx="4">
                  <c:v>126.97</c:v>
                </c:pt>
              </c:numCache>
            </c:numRef>
          </c:val>
          <c:smooth val="0"/>
          <c:extLst>
            <c:ext xmlns:c16="http://schemas.microsoft.com/office/drawing/2014/chart" uri="{C3380CC4-5D6E-409C-BE32-E72D297353CC}">
              <c16:uniqueId val="{00000001-5954-44D9-A34B-517843B3185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941.01</c:v>
                </c:pt>
                <c:pt idx="1">
                  <c:v>881.72</c:v>
                </c:pt>
                <c:pt idx="2">
                  <c:v>875.6</c:v>
                </c:pt>
                <c:pt idx="3">
                  <c:v>789.9</c:v>
                </c:pt>
                <c:pt idx="4">
                  <c:v>773.33</c:v>
                </c:pt>
              </c:numCache>
            </c:numRef>
          </c:val>
          <c:extLst>
            <c:ext xmlns:c16="http://schemas.microsoft.com/office/drawing/2014/chart" uri="{C3380CC4-5D6E-409C-BE32-E72D297353CC}">
              <c16:uniqueId val="{00000000-F5F0-42E3-BF55-8292C739E6F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F5F0-42E3-BF55-8292C739E6F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48.51</c:v>
                </c:pt>
                <c:pt idx="1">
                  <c:v>52.21</c:v>
                </c:pt>
                <c:pt idx="2">
                  <c:v>51.32</c:v>
                </c:pt>
                <c:pt idx="3">
                  <c:v>54.76</c:v>
                </c:pt>
                <c:pt idx="4">
                  <c:v>48.83</c:v>
                </c:pt>
              </c:numCache>
            </c:numRef>
          </c:val>
          <c:extLst>
            <c:ext xmlns:c16="http://schemas.microsoft.com/office/drawing/2014/chart" uri="{C3380CC4-5D6E-409C-BE32-E72D297353CC}">
              <c16:uniqueId val="{00000000-4B0E-450F-A345-2F18E03062F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4B0E-450F-A345-2F18E03062F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329.94</c:v>
                </c:pt>
                <c:pt idx="1">
                  <c:v>307.52</c:v>
                </c:pt>
                <c:pt idx="2">
                  <c:v>310.70999999999998</c:v>
                </c:pt>
                <c:pt idx="3">
                  <c:v>296.17</c:v>
                </c:pt>
                <c:pt idx="4">
                  <c:v>327.61</c:v>
                </c:pt>
              </c:numCache>
            </c:numRef>
          </c:val>
          <c:extLst>
            <c:ext xmlns:c16="http://schemas.microsoft.com/office/drawing/2014/chart" uri="{C3380CC4-5D6E-409C-BE32-E72D297353CC}">
              <c16:uniqueId val="{00000000-4C21-4C57-98A7-9E504886457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4C21-4C57-98A7-9E504886457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酒田市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K2</v>
      </c>
      <c r="X8" s="34"/>
      <c r="Y8" s="34"/>
      <c r="Z8" s="34"/>
      <c r="AA8" s="34"/>
      <c r="AB8" s="34"/>
      <c r="AC8" s="34"/>
      <c r="AD8" s="35" t="str">
        <f>データ!$M$6</f>
        <v>非設置</v>
      </c>
      <c r="AE8" s="35"/>
      <c r="AF8" s="35"/>
      <c r="AG8" s="35"/>
      <c r="AH8" s="35"/>
      <c r="AI8" s="35"/>
      <c r="AJ8" s="35"/>
      <c r="AK8" s="3"/>
      <c r="AL8" s="36">
        <f>データ!S6</f>
        <v>95789</v>
      </c>
      <c r="AM8" s="36"/>
      <c r="AN8" s="36"/>
      <c r="AO8" s="36"/>
      <c r="AP8" s="36"/>
      <c r="AQ8" s="36"/>
      <c r="AR8" s="36"/>
      <c r="AS8" s="36"/>
      <c r="AT8" s="37">
        <f>データ!T6</f>
        <v>602.98</v>
      </c>
      <c r="AU8" s="37"/>
      <c r="AV8" s="37"/>
      <c r="AW8" s="37"/>
      <c r="AX8" s="37"/>
      <c r="AY8" s="37"/>
      <c r="AZ8" s="37"/>
      <c r="BA8" s="37"/>
      <c r="BB8" s="37">
        <f>データ!U6</f>
        <v>158.86000000000001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49.05</v>
      </c>
      <c r="J10" s="37"/>
      <c r="K10" s="37"/>
      <c r="L10" s="37"/>
      <c r="M10" s="37"/>
      <c r="N10" s="37"/>
      <c r="O10" s="37"/>
      <c r="P10" s="37">
        <f>データ!P6</f>
        <v>1.89</v>
      </c>
      <c r="Q10" s="37"/>
      <c r="R10" s="37"/>
      <c r="S10" s="37"/>
      <c r="T10" s="37"/>
      <c r="U10" s="37"/>
      <c r="V10" s="37"/>
      <c r="W10" s="37">
        <f>データ!Q6</f>
        <v>100</v>
      </c>
      <c r="X10" s="37"/>
      <c r="Y10" s="37"/>
      <c r="Z10" s="37"/>
      <c r="AA10" s="37"/>
      <c r="AB10" s="37"/>
      <c r="AC10" s="37"/>
      <c r="AD10" s="36">
        <f>データ!R6</f>
        <v>3327</v>
      </c>
      <c r="AE10" s="36"/>
      <c r="AF10" s="36"/>
      <c r="AG10" s="36"/>
      <c r="AH10" s="36"/>
      <c r="AI10" s="36"/>
      <c r="AJ10" s="36"/>
      <c r="AK10" s="2"/>
      <c r="AL10" s="36">
        <f>データ!V6</f>
        <v>1792</v>
      </c>
      <c r="AM10" s="36"/>
      <c r="AN10" s="36"/>
      <c r="AO10" s="36"/>
      <c r="AP10" s="36"/>
      <c r="AQ10" s="36"/>
      <c r="AR10" s="36"/>
      <c r="AS10" s="36"/>
      <c r="AT10" s="37">
        <f>データ!W6</f>
        <v>11.08</v>
      </c>
      <c r="AU10" s="37"/>
      <c r="AV10" s="37"/>
      <c r="AW10" s="37"/>
      <c r="AX10" s="37"/>
      <c r="AY10" s="37"/>
      <c r="AZ10" s="37"/>
      <c r="BA10" s="37"/>
      <c r="BB10" s="37">
        <f>データ!X6</f>
        <v>161.72999999999999</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RUeBfpyc0J5l8Bqz/mGsNVxA71KSVnxfDFP3q1rBvBa0DUdCyakpyTqcTHAvQybQgAOd918/l8yO4xWCITGqCw==" saltValue="M0Rc4Oo8eP5Ex0wpHTqAY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62049</v>
      </c>
      <c r="D6" s="19">
        <f t="shared" si="3"/>
        <v>46</v>
      </c>
      <c r="E6" s="19">
        <f t="shared" si="3"/>
        <v>18</v>
      </c>
      <c r="F6" s="19">
        <f t="shared" si="3"/>
        <v>0</v>
      </c>
      <c r="G6" s="19">
        <f t="shared" si="3"/>
        <v>0</v>
      </c>
      <c r="H6" s="19" t="str">
        <f t="shared" si="3"/>
        <v>山形県　酒田市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49.05</v>
      </c>
      <c r="P6" s="20">
        <f t="shared" si="3"/>
        <v>1.89</v>
      </c>
      <c r="Q6" s="20">
        <f t="shared" si="3"/>
        <v>100</v>
      </c>
      <c r="R6" s="20">
        <f t="shared" si="3"/>
        <v>3327</v>
      </c>
      <c r="S6" s="20">
        <f t="shared" si="3"/>
        <v>95789</v>
      </c>
      <c r="T6" s="20">
        <f t="shared" si="3"/>
        <v>602.98</v>
      </c>
      <c r="U6" s="20">
        <f t="shared" si="3"/>
        <v>158.86000000000001</v>
      </c>
      <c r="V6" s="20">
        <f t="shared" si="3"/>
        <v>1792</v>
      </c>
      <c r="W6" s="20">
        <f t="shared" si="3"/>
        <v>11.08</v>
      </c>
      <c r="X6" s="20">
        <f t="shared" si="3"/>
        <v>161.72999999999999</v>
      </c>
      <c r="Y6" s="21">
        <f>IF(Y7="",NA(),Y7)</f>
        <v>102.81</v>
      </c>
      <c r="Z6" s="21">
        <f t="shared" ref="Z6:AH6" si="4">IF(Z7="",NA(),Z7)</f>
        <v>105.66</v>
      </c>
      <c r="AA6" s="21">
        <f t="shared" si="4"/>
        <v>106.16</v>
      </c>
      <c r="AB6" s="21">
        <f t="shared" si="4"/>
        <v>113.34</v>
      </c>
      <c r="AC6" s="21">
        <f t="shared" si="4"/>
        <v>106.83</v>
      </c>
      <c r="AD6" s="21">
        <f t="shared" si="4"/>
        <v>96.05</v>
      </c>
      <c r="AE6" s="21">
        <f t="shared" si="4"/>
        <v>99.03</v>
      </c>
      <c r="AF6" s="21">
        <f t="shared" si="4"/>
        <v>100.41</v>
      </c>
      <c r="AG6" s="21">
        <f t="shared" si="4"/>
        <v>100.17</v>
      </c>
      <c r="AH6" s="21">
        <f t="shared" si="4"/>
        <v>96.95</v>
      </c>
      <c r="AI6" s="20" t="str">
        <f>IF(AI7="","",IF(AI7="-","【-】","【"&amp;SUBSTITUTE(TEXT(AI7,"#,##0.00"),"-","△")&amp;"】"))</f>
        <v>【96.62】</v>
      </c>
      <c r="AJ6" s="21">
        <f>IF(AJ7="",NA(),AJ7)</f>
        <v>160.22</v>
      </c>
      <c r="AK6" s="21">
        <f t="shared" ref="AK6:AS6" si="5">IF(AK7="",NA(),AK7)</f>
        <v>140.69</v>
      </c>
      <c r="AL6" s="20">
        <f t="shared" si="5"/>
        <v>0</v>
      </c>
      <c r="AM6" s="20">
        <f t="shared" si="5"/>
        <v>0</v>
      </c>
      <c r="AN6" s="20">
        <f t="shared" si="5"/>
        <v>0</v>
      </c>
      <c r="AO6" s="21">
        <f t="shared" si="5"/>
        <v>123.82</v>
      </c>
      <c r="AP6" s="21">
        <f t="shared" si="5"/>
        <v>74.239999999999995</v>
      </c>
      <c r="AQ6" s="21">
        <f t="shared" si="5"/>
        <v>83.92</v>
      </c>
      <c r="AR6" s="21">
        <f t="shared" si="5"/>
        <v>89.31</v>
      </c>
      <c r="AS6" s="21">
        <f t="shared" si="5"/>
        <v>91.33</v>
      </c>
      <c r="AT6" s="20" t="str">
        <f>IF(AT7="","",IF(AT7="-","【-】","【"&amp;SUBSTITUTE(TEXT(AT7,"#,##0.00"),"-","△")&amp;"】"))</f>
        <v>【111.69】</v>
      </c>
      <c r="AU6" s="21">
        <f>IF(AU7="",NA(),AU7)</f>
        <v>33.24</v>
      </c>
      <c r="AV6" s="21">
        <f t="shared" ref="AV6:BD6" si="6">IF(AV7="",NA(),AV7)</f>
        <v>24.62</v>
      </c>
      <c r="AW6" s="21">
        <f t="shared" si="6"/>
        <v>75.34</v>
      </c>
      <c r="AX6" s="21">
        <f t="shared" si="6"/>
        <v>171.35</v>
      </c>
      <c r="AY6" s="21">
        <f t="shared" si="6"/>
        <v>213.16</v>
      </c>
      <c r="AZ6" s="21">
        <f t="shared" si="6"/>
        <v>89.72</v>
      </c>
      <c r="BA6" s="21">
        <f t="shared" si="6"/>
        <v>100.47</v>
      </c>
      <c r="BB6" s="21">
        <f t="shared" si="6"/>
        <v>122.71</v>
      </c>
      <c r="BC6" s="21">
        <f t="shared" si="6"/>
        <v>138.19999999999999</v>
      </c>
      <c r="BD6" s="21">
        <f t="shared" si="6"/>
        <v>126.97</v>
      </c>
      <c r="BE6" s="20" t="str">
        <f>IF(BE7="","",IF(BE7="-","【-】","【"&amp;SUBSTITUTE(TEXT(BE7,"#,##0.00"),"-","△")&amp;"】"))</f>
        <v>【111.29】</v>
      </c>
      <c r="BF6" s="21">
        <f>IF(BF7="",NA(),BF7)</f>
        <v>941.01</v>
      </c>
      <c r="BG6" s="21">
        <f t="shared" ref="BG6:BO6" si="7">IF(BG7="",NA(),BG7)</f>
        <v>881.72</v>
      </c>
      <c r="BH6" s="21">
        <f t="shared" si="7"/>
        <v>875.6</v>
      </c>
      <c r="BI6" s="21">
        <f t="shared" si="7"/>
        <v>789.9</v>
      </c>
      <c r="BJ6" s="21">
        <f t="shared" si="7"/>
        <v>773.33</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48.51</v>
      </c>
      <c r="BR6" s="21">
        <f t="shared" ref="BR6:BZ6" si="8">IF(BR7="",NA(),BR7)</f>
        <v>52.21</v>
      </c>
      <c r="BS6" s="21">
        <f t="shared" si="8"/>
        <v>51.32</v>
      </c>
      <c r="BT6" s="21">
        <f t="shared" si="8"/>
        <v>54.76</v>
      </c>
      <c r="BU6" s="21">
        <f t="shared" si="8"/>
        <v>48.83</v>
      </c>
      <c r="BV6" s="21">
        <f t="shared" si="8"/>
        <v>62.5</v>
      </c>
      <c r="BW6" s="21">
        <f t="shared" si="8"/>
        <v>60.59</v>
      </c>
      <c r="BX6" s="21">
        <f t="shared" si="8"/>
        <v>60</v>
      </c>
      <c r="BY6" s="21">
        <f t="shared" si="8"/>
        <v>59.01</v>
      </c>
      <c r="BZ6" s="21">
        <f t="shared" si="8"/>
        <v>56.06</v>
      </c>
      <c r="CA6" s="20" t="str">
        <f>IF(CA7="","",IF(CA7="-","【-】","【"&amp;SUBSTITUTE(TEXT(CA7,"#,##0.00"),"-","△")&amp;"】"))</f>
        <v>【53.65】</v>
      </c>
      <c r="CB6" s="21">
        <f>IF(CB7="",NA(),CB7)</f>
        <v>329.94</v>
      </c>
      <c r="CC6" s="21">
        <f t="shared" ref="CC6:CK6" si="9">IF(CC7="",NA(),CC7)</f>
        <v>307.52</v>
      </c>
      <c r="CD6" s="21">
        <f t="shared" si="9"/>
        <v>310.70999999999998</v>
      </c>
      <c r="CE6" s="21">
        <f t="shared" si="9"/>
        <v>296.17</v>
      </c>
      <c r="CF6" s="21">
        <f t="shared" si="9"/>
        <v>327.61</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57.43</v>
      </c>
      <c r="CN6" s="21">
        <f t="shared" ref="CN6:CV6" si="10">IF(CN7="",NA(),CN7)</f>
        <v>57.83</v>
      </c>
      <c r="CO6" s="21">
        <f t="shared" si="10"/>
        <v>55.58</v>
      </c>
      <c r="CP6" s="21">
        <f t="shared" si="10"/>
        <v>56.83</v>
      </c>
      <c r="CQ6" s="21">
        <f t="shared" si="10"/>
        <v>55.04</v>
      </c>
      <c r="CR6" s="21">
        <f t="shared" si="10"/>
        <v>59.64</v>
      </c>
      <c r="CS6" s="21">
        <f t="shared" si="10"/>
        <v>58.19</v>
      </c>
      <c r="CT6" s="21">
        <f t="shared" si="10"/>
        <v>56.52</v>
      </c>
      <c r="CU6" s="21">
        <f t="shared" si="10"/>
        <v>88.45</v>
      </c>
      <c r="CV6" s="21">
        <f t="shared" si="10"/>
        <v>54.08</v>
      </c>
      <c r="CW6" s="20" t="str">
        <f>IF(CW7="","",IF(CW7="-","【-】","【"&amp;SUBSTITUTE(TEXT(CW7,"#,##0.00"),"-","△")&amp;"】"))</f>
        <v>【54.61】</v>
      </c>
      <c r="CX6" s="21">
        <f>IF(CX7="",NA(),CX7)</f>
        <v>95.88</v>
      </c>
      <c r="CY6" s="21">
        <f t="shared" ref="CY6:DG6" si="11">IF(CY7="",NA(),CY7)</f>
        <v>97.13</v>
      </c>
      <c r="CZ6" s="21">
        <f t="shared" si="11"/>
        <v>97.02</v>
      </c>
      <c r="DA6" s="21">
        <f t="shared" si="11"/>
        <v>97.27</v>
      </c>
      <c r="DB6" s="21">
        <f t="shared" si="11"/>
        <v>97.43</v>
      </c>
      <c r="DC6" s="21">
        <f t="shared" si="11"/>
        <v>90.63</v>
      </c>
      <c r="DD6" s="21">
        <f t="shared" si="11"/>
        <v>87.8</v>
      </c>
      <c r="DE6" s="21">
        <f t="shared" si="11"/>
        <v>88.43</v>
      </c>
      <c r="DF6" s="21">
        <f t="shared" si="11"/>
        <v>90.34</v>
      </c>
      <c r="DG6" s="21">
        <f t="shared" si="11"/>
        <v>90.57</v>
      </c>
      <c r="DH6" s="20" t="str">
        <f>IF(DH7="","",IF(DH7="-","【-】","【"&amp;SUBSTITUTE(TEXT(DH7,"#,##0.00"),"-","△")&amp;"】"))</f>
        <v>【85.31】</v>
      </c>
      <c r="DI6" s="21">
        <f>IF(DI7="",NA(),DI7)</f>
        <v>14.88</v>
      </c>
      <c r="DJ6" s="21">
        <f t="shared" ref="DJ6:DR6" si="12">IF(DJ7="",NA(),DJ7)</f>
        <v>19.89</v>
      </c>
      <c r="DK6" s="21">
        <f t="shared" si="12"/>
        <v>24.97</v>
      </c>
      <c r="DL6" s="21">
        <f t="shared" si="12"/>
        <v>30.02</v>
      </c>
      <c r="DM6" s="21">
        <f t="shared" si="12"/>
        <v>35.06</v>
      </c>
      <c r="DN6" s="21">
        <f t="shared" si="12"/>
        <v>23.76</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62049</v>
      </c>
      <c r="D7" s="23">
        <v>46</v>
      </c>
      <c r="E7" s="23">
        <v>18</v>
      </c>
      <c r="F7" s="23">
        <v>0</v>
      </c>
      <c r="G7" s="23">
        <v>0</v>
      </c>
      <c r="H7" s="23" t="s">
        <v>96</v>
      </c>
      <c r="I7" s="23" t="s">
        <v>97</v>
      </c>
      <c r="J7" s="23" t="s">
        <v>98</v>
      </c>
      <c r="K7" s="23" t="s">
        <v>99</v>
      </c>
      <c r="L7" s="23" t="s">
        <v>100</v>
      </c>
      <c r="M7" s="23" t="s">
        <v>101</v>
      </c>
      <c r="N7" s="24" t="s">
        <v>102</v>
      </c>
      <c r="O7" s="24">
        <v>49.05</v>
      </c>
      <c r="P7" s="24">
        <v>1.89</v>
      </c>
      <c r="Q7" s="24">
        <v>100</v>
      </c>
      <c r="R7" s="24">
        <v>3327</v>
      </c>
      <c r="S7" s="24">
        <v>95789</v>
      </c>
      <c r="T7" s="24">
        <v>602.98</v>
      </c>
      <c r="U7" s="24">
        <v>158.86000000000001</v>
      </c>
      <c r="V7" s="24">
        <v>1792</v>
      </c>
      <c r="W7" s="24">
        <v>11.08</v>
      </c>
      <c r="X7" s="24">
        <v>161.72999999999999</v>
      </c>
      <c r="Y7" s="24">
        <v>102.81</v>
      </c>
      <c r="Z7" s="24">
        <v>105.66</v>
      </c>
      <c r="AA7" s="24">
        <v>106.16</v>
      </c>
      <c r="AB7" s="24">
        <v>113.34</v>
      </c>
      <c r="AC7" s="24">
        <v>106.83</v>
      </c>
      <c r="AD7" s="24">
        <v>96.05</v>
      </c>
      <c r="AE7" s="24">
        <v>99.03</v>
      </c>
      <c r="AF7" s="24">
        <v>100.41</v>
      </c>
      <c r="AG7" s="24">
        <v>100.17</v>
      </c>
      <c r="AH7" s="24">
        <v>96.95</v>
      </c>
      <c r="AI7" s="24">
        <v>96.62</v>
      </c>
      <c r="AJ7" s="24">
        <v>160.22</v>
      </c>
      <c r="AK7" s="24">
        <v>140.69</v>
      </c>
      <c r="AL7" s="24">
        <v>0</v>
      </c>
      <c r="AM7" s="24">
        <v>0</v>
      </c>
      <c r="AN7" s="24">
        <v>0</v>
      </c>
      <c r="AO7" s="24">
        <v>123.82</v>
      </c>
      <c r="AP7" s="24">
        <v>74.239999999999995</v>
      </c>
      <c r="AQ7" s="24">
        <v>83.92</v>
      </c>
      <c r="AR7" s="24">
        <v>89.31</v>
      </c>
      <c r="AS7" s="24">
        <v>91.33</v>
      </c>
      <c r="AT7" s="24">
        <v>111.69</v>
      </c>
      <c r="AU7" s="24">
        <v>33.24</v>
      </c>
      <c r="AV7" s="24">
        <v>24.62</v>
      </c>
      <c r="AW7" s="24">
        <v>75.34</v>
      </c>
      <c r="AX7" s="24">
        <v>171.35</v>
      </c>
      <c r="AY7" s="24">
        <v>213.16</v>
      </c>
      <c r="AZ7" s="24">
        <v>89.72</v>
      </c>
      <c r="BA7" s="24">
        <v>100.47</v>
      </c>
      <c r="BB7" s="24">
        <v>122.71</v>
      </c>
      <c r="BC7" s="24">
        <v>138.19999999999999</v>
      </c>
      <c r="BD7" s="24">
        <v>126.97</v>
      </c>
      <c r="BE7" s="24">
        <v>111.29</v>
      </c>
      <c r="BF7" s="24">
        <v>941.01</v>
      </c>
      <c r="BG7" s="24">
        <v>881.72</v>
      </c>
      <c r="BH7" s="24">
        <v>875.6</v>
      </c>
      <c r="BI7" s="24">
        <v>789.9</v>
      </c>
      <c r="BJ7" s="24">
        <v>773.33</v>
      </c>
      <c r="BK7" s="24">
        <v>270.57</v>
      </c>
      <c r="BL7" s="24">
        <v>294.27</v>
      </c>
      <c r="BM7" s="24">
        <v>294.08999999999997</v>
      </c>
      <c r="BN7" s="24">
        <v>294.08999999999997</v>
      </c>
      <c r="BO7" s="24">
        <v>338.47</v>
      </c>
      <c r="BP7" s="24">
        <v>349.83</v>
      </c>
      <c r="BQ7" s="24">
        <v>48.51</v>
      </c>
      <c r="BR7" s="24">
        <v>52.21</v>
      </c>
      <c r="BS7" s="24">
        <v>51.32</v>
      </c>
      <c r="BT7" s="24">
        <v>54.76</v>
      </c>
      <c r="BU7" s="24">
        <v>48.83</v>
      </c>
      <c r="BV7" s="24">
        <v>62.5</v>
      </c>
      <c r="BW7" s="24">
        <v>60.59</v>
      </c>
      <c r="BX7" s="24">
        <v>60</v>
      </c>
      <c r="BY7" s="24">
        <v>59.01</v>
      </c>
      <c r="BZ7" s="24">
        <v>56.06</v>
      </c>
      <c r="CA7" s="24">
        <v>53.65</v>
      </c>
      <c r="CB7" s="24">
        <v>329.94</v>
      </c>
      <c r="CC7" s="24">
        <v>307.52</v>
      </c>
      <c r="CD7" s="24">
        <v>310.70999999999998</v>
      </c>
      <c r="CE7" s="24">
        <v>296.17</v>
      </c>
      <c r="CF7" s="24">
        <v>327.61</v>
      </c>
      <c r="CG7" s="24">
        <v>269.33</v>
      </c>
      <c r="CH7" s="24">
        <v>280.23</v>
      </c>
      <c r="CI7" s="24">
        <v>282.70999999999998</v>
      </c>
      <c r="CJ7" s="24">
        <v>291.82</v>
      </c>
      <c r="CK7" s="24">
        <v>304.36</v>
      </c>
      <c r="CL7" s="24">
        <v>307.86</v>
      </c>
      <c r="CM7" s="24">
        <v>57.43</v>
      </c>
      <c r="CN7" s="24">
        <v>57.83</v>
      </c>
      <c r="CO7" s="24">
        <v>55.58</v>
      </c>
      <c r="CP7" s="24">
        <v>56.83</v>
      </c>
      <c r="CQ7" s="24">
        <v>55.04</v>
      </c>
      <c r="CR7" s="24">
        <v>59.64</v>
      </c>
      <c r="CS7" s="24">
        <v>58.19</v>
      </c>
      <c r="CT7" s="24">
        <v>56.52</v>
      </c>
      <c r="CU7" s="24">
        <v>88.45</v>
      </c>
      <c r="CV7" s="24">
        <v>54.08</v>
      </c>
      <c r="CW7" s="24">
        <v>54.61</v>
      </c>
      <c r="CX7" s="24">
        <v>95.88</v>
      </c>
      <c r="CY7" s="24">
        <v>97.13</v>
      </c>
      <c r="CZ7" s="24">
        <v>97.02</v>
      </c>
      <c r="DA7" s="24">
        <v>97.27</v>
      </c>
      <c r="DB7" s="24">
        <v>97.43</v>
      </c>
      <c r="DC7" s="24">
        <v>90.63</v>
      </c>
      <c r="DD7" s="24">
        <v>87.8</v>
      </c>
      <c r="DE7" s="24">
        <v>88.43</v>
      </c>
      <c r="DF7" s="24">
        <v>90.34</v>
      </c>
      <c r="DG7" s="24">
        <v>90.57</v>
      </c>
      <c r="DH7" s="24">
        <v>85.31</v>
      </c>
      <c r="DI7" s="24">
        <v>14.88</v>
      </c>
      <c r="DJ7" s="24">
        <v>19.89</v>
      </c>
      <c r="DK7" s="24">
        <v>24.97</v>
      </c>
      <c r="DL7" s="24">
        <v>30.02</v>
      </c>
      <c r="DM7" s="24">
        <v>35.06</v>
      </c>
      <c r="DN7" s="24">
        <v>23.76</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2025-01-29T00:17:23Z</cp:lastPrinted>
  <dcterms:created xsi:type="dcterms:W3CDTF">2025-01-24T07:23:50Z</dcterms:created>
  <dcterms:modified xsi:type="dcterms:W3CDTF">2025-03-04T01:34:22Z</dcterms:modified>
  <cp:category/>
</cp:coreProperties>
</file>