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4gesui\"/>
    </mc:Choice>
  </mc:AlternateContent>
  <workbookProtection workbookAlgorithmName="SHA-512" workbookHashValue="2NesWWF7CnG5sifERoQl6KV0r0jNTntCtag3HUZliZVbyfmLx41mnzHht5GPeNjEtUhe9D3I+FVj9A9moGyMfg==" workbookSaltValue="X2qpDGkyuP233QcPfQGM9Q=="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I85" i="4"/>
  <c r="G85" i="4"/>
  <c r="F85" i="4"/>
  <c r="E85" i="4"/>
  <c r="AT10" i="4"/>
  <c r="AL10" i="4"/>
  <c r="I10" i="4"/>
  <c r="AL8" i="4"/>
  <c r="P8" i="4"/>
  <c r="I8" i="4"/>
</calcChain>
</file>

<file path=xl/sharedStrings.xml><?xml version="1.0" encoding="utf-8"?>
<sst xmlns="http://schemas.openxmlformats.org/spreadsheetml/2006/main" count="231" uniqueCount="118">
  <si>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</si>
  <si>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</si>
  <si>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</si>
  <si>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</si>
  <si>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</si>
  <si>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</si>
  <si>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</si>
  <si>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</si>
  <si>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</si>
  <si>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</si>
  <si>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</si>
  <si>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</si>
  <si>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</si>
  <si>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</si>
  <si>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</si>
  <si>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</si>
  <si>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</si>
  <si>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</si>
  <si>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</si>
  <si>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</si>
  <si>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</si>
  <si>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</si>
  <si>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</si>
  <si>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</si>
  <si>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</si>
  <si>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</si>
  <si>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</si>
  <si>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</si>
  <si>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</si>
  <si>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</si>
  <si>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</si>
  <si>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</si>
  <si>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</si>
  <si>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</si>
  <si>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</si>
  <si>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</si>
  <si>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</si>
  <si>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</si>
  <si>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</si>
  <si>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</si>
  <si>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</si>
  <si>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</si>
  <si>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</si>
  <si>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</si>
  <si>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</si>
  <si>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</si>
  <si>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</si>
  <si>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</si>
  <si>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</si>
  <si>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</si>
  <si>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</si>
  <si>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</si>
  <si>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</si>
  <si>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</si>
  <si>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</si>
  <si>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</si>
  <si>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</si>
  <si>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</si>
  <si>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</si>
  <si>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</si>
  <si>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</si>
  <si>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</si>
  <si>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</si>
  <si>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</si>
  <si>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</si>
  <si>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</si>
  <si>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</si>
  <si>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</si>
  <si>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</si>
  <si>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</si>
  <si>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</si>
  <si>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</si>
  <si>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</si>
  <si>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</si>
  <si>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</si>
  <si>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</si>
  <si>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</si>
  <si>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</si>
  <si>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</si>
  <si>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</si>
  <si>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</si>
  <si>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</si>
  <si>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</si>
  <si>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</si>
  <si>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</si>
  <si>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</si>
  <si>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</si>
  <si>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</si>
  <si>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</si>
  <si>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</si>
  <si>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</si>
  <si>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</si>
  <si>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</si>
  <si>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</si>
  <si>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</si>
  <si>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</si>
  <si>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</si>
  <si>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</si>
  <si>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</si>
  <si>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</si>
  <si>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</si>
  <si>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</si>
  <si>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</si>
  <si>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</si>
  <si>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</si>
  <si>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</si>
  <si>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</si>
  <si>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</si>
  <si>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</si>
  <si>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</si>
  <si>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</si>
  <si>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</si>
  <si>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</si>
  <si>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"R"yy</t>
    <phoneticPr fontId="4"/>
  </si>
  <si>
    <t>←書式設定</t>
    <rPh sb="1" eb="3">
      <t>ショシキ</t>
    </rPh>
    <rPh sb="3" eb="5">
      <t>セッテイ</t>
    </rPh>
    <phoneticPr fontId="4"/>
  </si>
  <si>
    <t>「①経常収支比率」は、使用料収入等で維持管理費や支払利息等の費用を賄い100％を超えたが、平均値を下回っている。使用料収入は減少傾向にあることから、更なる経営努力が必要である。
「②累積欠損金比率」は、令和3年度に議会の議決を経て、資本金の額を減少し、未処理欠損金に補填したことで解消した。
「③流動比率」は、平均値を大きく上回っている。今後も短期債務に対する支払い能力を維持するよう努めていく。
「④企業債残高対事業規模比率」は、企業債残高が大きいため平均値を大きく上回っているが、投資の平準化等により改善を進めている。
「⑤経費回収率」は、平均値を上回り100％を継続できたが、今後の厳しい経営環境を踏まえ、徹底した費用の削減等、適正な事業運営に努めなければならない。
「⑥汚水処理原価」は、平均値より低いものの、今後も厳しい経営環境が予想されるため、一層の費用削減に努めなければならない。
「⑦施設利用率」は、人口減少等により施設規模が過大となっており、処理区の統合やダウンサイジングにより、適正な規模に改善する必要がある。
「⑧水洗化率」は、年々向上しているものの、安定した収入を確保するためにも、今後より一層の接続推進に努める必要がある。</t>
    <phoneticPr fontId="4"/>
  </si>
  <si>
    <t>「①有形固定資産減価償却率」は、平成29年度の地方公営企業法適用の際、法適用前の減価償却累計額を控除した額を年度開始時点の資産として計上したため、減価償却累計額が小さく、平均値を下回った。
「②管渠老朽化率」及び「③管渠改善率」は、法定耐用年数を超えている管渠が無いため、類似団体より低い値となっているが、今後、処理場やポンプ場も含め、施設の老朽化による費用の増加が懸念される。『酒田市下水道ストックマネジメント計画』に基づき、施設の状態を予測しながら、計画的かつ効率的に施設の管理を行うとともに、処理区の統合による処理場の廃止等、抜本的な対策が必要である。</t>
    <phoneticPr fontId="4"/>
  </si>
  <si>
    <t>　類似団体と比べて汚水処理原価が高く、施設利用率が低いことは、事業の効率性が悪いことを表している。また、水洗化率も向上の余地があることから、下水道への接続促進活動を強化する必要がある。
　今後、更に人口減少による使用料収入の減少や、施設の老朽化による費用の増加が懸念される中で、下水道事業の持続と安定した経営が求められている。そのためには、『酒田市下水道事業経営戦略』による中長期的な財政マネジメントや、処理区の統合をはじめとした「広域化・共同化」による経営基盤の強化、「ストックマネジメント」による効率的な施設管理等、有効な施策をより強力に実行し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</si>
</sst>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D82-4265-9F30-3EFC531823D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0.08</c:v>
                </c:pt>
                <c:pt idx="4">
                  <c:v>0.06</c:v>
                </c:pt>
              </c:numCache>
            </c:numRef>
          </c:val>
          <c:smooth val="0"/>
          <c:extLst>
            <c:ext xmlns:c16="http://schemas.microsoft.com/office/drawing/2014/chart" uri="{C3380CC4-5D6E-409C-BE32-E72D297353CC}">
              <c16:uniqueId val="{00000001-7D82-4265-9F30-3EFC531823D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32.71</c:v>
                </c:pt>
                <c:pt idx="1">
                  <c:v>32.82</c:v>
                </c:pt>
                <c:pt idx="2">
                  <c:v>31.47</c:v>
                </c:pt>
                <c:pt idx="3">
                  <c:v>29.7</c:v>
                </c:pt>
                <c:pt idx="4">
                  <c:v>29.7</c:v>
                </c:pt>
              </c:numCache>
            </c:numRef>
          </c:val>
          <c:extLst>
            <c:ext xmlns:c16="http://schemas.microsoft.com/office/drawing/2014/chart" uri="{C3380CC4-5D6E-409C-BE32-E72D297353CC}">
              <c16:uniqueId val="{00000000-FECC-498D-A5B0-7042B1978D2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41.06</c:v>
                </c:pt>
                <c:pt idx="4">
                  <c:v>42.09</c:v>
                </c:pt>
              </c:numCache>
            </c:numRef>
          </c:val>
          <c:smooth val="0"/>
          <c:extLst>
            <c:ext xmlns:c16="http://schemas.microsoft.com/office/drawing/2014/chart" uri="{C3380CC4-5D6E-409C-BE32-E72D297353CC}">
              <c16:uniqueId val="{00000001-FECC-498D-A5B0-7042B1978D2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85.61</c:v>
                </c:pt>
                <c:pt idx="1">
                  <c:v>86.3</c:v>
                </c:pt>
                <c:pt idx="2">
                  <c:v>86.77</c:v>
                </c:pt>
                <c:pt idx="3">
                  <c:v>87.33</c:v>
                </c:pt>
                <c:pt idx="4">
                  <c:v>87.74</c:v>
                </c:pt>
              </c:numCache>
            </c:numRef>
          </c:val>
          <c:extLst>
            <c:ext xmlns:c16="http://schemas.microsoft.com/office/drawing/2014/chart" uri="{C3380CC4-5D6E-409C-BE32-E72D297353CC}">
              <c16:uniqueId val="{00000000-CDFA-4DDB-8B2C-9F2CCCF6C68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84.34</c:v>
                </c:pt>
                <c:pt idx="4">
                  <c:v>84.73</c:v>
                </c:pt>
              </c:numCache>
            </c:numRef>
          </c:val>
          <c:smooth val="0"/>
          <c:extLst>
            <c:ext xmlns:c16="http://schemas.microsoft.com/office/drawing/2014/chart" uri="{C3380CC4-5D6E-409C-BE32-E72D297353CC}">
              <c16:uniqueId val="{00000001-CDFA-4DDB-8B2C-9F2CCCF6C68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100.93</c:v>
                </c:pt>
                <c:pt idx="1">
                  <c:v>102.88</c:v>
                </c:pt>
                <c:pt idx="2">
                  <c:v>103.29</c:v>
                </c:pt>
                <c:pt idx="3">
                  <c:v>103.88</c:v>
                </c:pt>
                <c:pt idx="4">
                  <c:v>100.17</c:v>
                </c:pt>
              </c:numCache>
            </c:numRef>
          </c:val>
          <c:extLst>
            <c:ext xmlns:c16="http://schemas.microsoft.com/office/drawing/2014/chart" uri="{C3380CC4-5D6E-409C-BE32-E72D297353CC}">
              <c16:uniqueId val="{00000000-76C2-48D5-BB88-B05F2C6F005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102.73</c:v>
                </c:pt>
                <c:pt idx="1">
                  <c:v>105.78</c:v>
                </c:pt>
                <c:pt idx="2">
                  <c:v>106.09</c:v>
                </c:pt>
                <c:pt idx="3">
                  <c:v>106.44</c:v>
                </c:pt>
                <c:pt idx="4">
                  <c:v>107.11</c:v>
                </c:pt>
              </c:numCache>
            </c:numRef>
          </c:val>
          <c:smooth val="0"/>
          <c:extLst>
            <c:ext xmlns:c16="http://schemas.microsoft.com/office/drawing/2014/chart" uri="{C3380CC4-5D6E-409C-BE32-E72D297353CC}">
              <c16:uniqueId val="{00000001-76C2-48D5-BB88-B05F2C6F005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11.01</c:v>
                </c:pt>
                <c:pt idx="1">
                  <c:v>14.11</c:v>
                </c:pt>
                <c:pt idx="2">
                  <c:v>16.88</c:v>
                </c:pt>
                <c:pt idx="3">
                  <c:v>19.52</c:v>
                </c:pt>
                <c:pt idx="4">
                  <c:v>22.11</c:v>
                </c:pt>
              </c:numCache>
            </c:numRef>
          </c:val>
          <c:extLst>
            <c:ext xmlns:c16="http://schemas.microsoft.com/office/drawing/2014/chart" uri="{C3380CC4-5D6E-409C-BE32-E72D297353CC}">
              <c16:uniqueId val="{00000000-06DC-4395-B140-347B67127C7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24.68</c:v>
                </c:pt>
                <c:pt idx="1">
                  <c:v>21.36</c:v>
                </c:pt>
                <c:pt idx="2">
                  <c:v>22.79</c:v>
                </c:pt>
                <c:pt idx="3">
                  <c:v>24.8</c:v>
                </c:pt>
                <c:pt idx="4">
                  <c:v>26.77</c:v>
                </c:pt>
              </c:numCache>
            </c:numRef>
          </c:val>
          <c:smooth val="0"/>
          <c:extLst>
            <c:ext xmlns:c16="http://schemas.microsoft.com/office/drawing/2014/chart" uri="{C3380CC4-5D6E-409C-BE32-E72D297353CC}">
              <c16:uniqueId val="{00000001-06DC-4395-B140-347B67127C7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9CB-406C-A11B-E60A5385ECA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8.6199999999999992</c:v>
                </c:pt>
                <c:pt idx="1">
                  <c:v>0.01</c:v>
                </c:pt>
                <c:pt idx="2">
                  <c:v>0.01</c:v>
                </c:pt>
                <c:pt idx="3">
                  <c:v>0.02</c:v>
                </c:pt>
                <c:pt idx="4">
                  <c:v>7.0000000000000007E-2</c:v>
                </c:pt>
              </c:numCache>
            </c:numRef>
          </c:val>
          <c:smooth val="0"/>
          <c:extLst>
            <c:ext xmlns:c16="http://schemas.microsoft.com/office/drawing/2014/chart" uri="{C3380CC4-5D6E-409C-BE32-E72D297353CC}">
              <c16:uniqueId val="{00000001-99CB-406C-A11B-E60A5385ECA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39.56</c:v>
                </c:pt>
                <c:pt idx="1">
                  <c:v>30.89</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7868-420E-87E7-1C93F4A3EF7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94.97</c:v>
                </c:pt>
                <c:pt idx="1">
                  <c:v>63.96</c:v>
                </c:pt>
                <c:pt idx="2">
                  <c:v>69.42</c:v>
                </c:pt>
                <c:pt idx="3">
                  <c:v>72.86</c:v>
                </c:pt>
                <c:pt idx="4">
                  <c:v>69.540000000000006</c:v>
                </c:pt>
              </c:numCache>
            </c:numRef>
          </c:val>
          <c:smooth val="0"/>
          <c:extLst>
            <c:ext xmlns:c16="http://schemas.microsoft.com/office/drawing/2014/chart" uri="{C3380CC4-5D6E-409C-BE32-E72D297353CC}">
              <c16:uniqueId val="{00000001-7868-420E-87E7-1C93F4A3EF7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116.16</c:v>
                </c:pt>
                <c:pt idx="1">
                  <c:v>140.6</c:v>
                </c:pt>
                <c:pt idx="2">
                  <c:v>134.25</c:v>
                </c:pt>
                <c:pt idx="3">
                  <c:v>132.79</c:v>
                </c:pt>
                <c:pt idx="4">
                  <c:v>130.33000000000001</c:v>
                </c:pt>
              </c:numCache>
            </c:numRef>
          </c:val>
          <c:extLst>
            <c:ext xmlns:c16="http://schemas.microsoft.com/office/drawing/2014/chart" uri="{C3380CC4-5D6E-409C-BE32-E72D297353CC}">
              <c16:uniqueId val="{00000000-B366-4E5B-92CF-EA635A77C50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47.72</c:v>
                </c:pt>
                <c:pt idx="1">
                  <c:v>44.24</c:v>
                </c:pt>
                <c:pt idx="2">
                  <c:v>43.07</c:v>
                </c:pt>
                <c:pt idx="3">
                  <c:v>45.42</c:v>
                </c:pt>
                <c:pt idx="4">
                  <c:v>50.63</c:v>
                </c:pt>
              </c:numCache>
            </c:numRef>
          </c:val>
          <c:smooth val="0"/>
          <c:extLst>
            <c:ext xmlns:c16="http://schemas.microsoft.com/office/drawing/2014/chart" uri="{C3380CC4-5D6E-409C-BE32-E72D297353CC}">
              <c16:uniqueId val="{00000001-B366-4E5B-92CF-EA635A77C50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1876.73</c:v>
                </c:pt>
                <c:pt idx="1">
                  <c:v>1695.05</c:v>
                </c:pt>
                <c:pt idx="2">
                  <c:v>1660.72</c:v>
                </c:pt>
                <c:pt idx="3">
                  <c:v>1615.26</c:v>
                </c:pt>
                <c:pt idx="4">
                  <c:v>1822.88</c:v>
                </c:pt>
              </c:numCache>
            </c:numRef>
          </c:val>
          <c:extLst>
            <c:ext xmlns:c16="http://schemas.microsoft.com/office/drawing/2014/chart" uri="{C3380CC4-5D6E-409C-BE32-E72D297353CC}">
              <c16:uniqueId val="{00000000-9403-4F0D-9CD7-47C2CA0660F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1195.47</c:v>
                </c:pt>
                <c:pt idx="4">
                  <c:v>1168.69</c:v>
                </c:pt>
              </c:numCache>
            </c:numRef>
          </c:val>
          <c:smooth val="0"/>
          <c:extLst>
            <c:ext xmlns:c16="http://schemas.microsoft.com/office/drawing/2014/chart" uri="{C3380CC4-5D6E-409C-BE32-E72D297353CC}">
              <c16:uniqueId val="{00000001-9403-4F0D-9CD7-47C2CA0660F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D6EB-4C56-8B14-92B284BADD4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D6EB-4C56-8B14-92B284BADD4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204.71</c:v>
                </c:pt>
                <c:pt idx="1">
                  <c:v>205.32</c:v>
                </c:pt>
                <c:pt idx="2">
                  <c:v>205.83</c:v>
                </c:pt>
                <c:pt idx="3">
                  <c:v>205.99</c:v>
                </c:pt>
                <c:pt idx="4">
                  <c:v>206.45</c:v>
                </c:pt>
              </c:numCache>
            </c:numRef>
          </c:val>
          <c:extLst>
            <c:ext xmlns:c16="http://schemas.microsoft.com/office/drawing/2014/chart" uri="{C3380CC4-5D6E-409C-BE32-E72D297353CC}">
              <c16:uniqueId val="{00000000-31FF-47A6-90C1-B31596B6DC6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239.46</c:v>
                </c:pt>
                <c:pt idx="4">
                  <c:v>233.15</c:v>
                </c:pt>
              </c:numCache>
            </c:numRef>
          </c:val>
          <c:smooth val="0"/>
          <c:extLst>
            <c:ext xmlns:c16="http://schemas.microsoft.com/office/drawing/2014/chart" uri="{C3380CC4-5D6E-409C-BE32-E72D297353CC}">
              <c16:uniqueId val="{00000001-31FF-47A6-90C1-B31596B6DC6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酒田市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特定環境保全公共下水道</v>
      </c>
      <c r="Q8" s="34"/>
      <c r="R8" s="34"/>
      <c r="S8" s="34"/>
      <c r="T8" s="34"/>
      <c r="U8" s="34"/>
      <c r="V8" s="34"/>
      <c r="W8" s="34" t="str">
        <f>データ!L6</f>
        <v>D2</v>
      </c>
      <c r="X8" s="34"/>
      <c r="Y8" s="34"/>
      <c r="Z8" s="34"/>
      <c r="AA8" s="34"/>
      <c r="AB8" s="34"/>
      <c r="AC8" s="34"/>
      <c r="AD8" s="35" t="str">
        <f>データ!$M$6</f>
        <v>非設置</v>
      </c>
      <c r="AE8" s="35"/>
      <c r="AF8" s="35"/>
      <c r="AG8" s="35"/>
      <c r="AH8" s="35"/>
      <c r="AI8" s="35"/>
      <c r="AJ8" s="35"/>
      <c r="AK8" s="3"/>
      <c r="AL8" s="36">
        <f>データ!S6</f>
        <v>95789</v>
      </c>
      <c r="AM8" s="36"/>
      <c r="AN8" s="36"/>
      <c r="AO8" s="36"/>
      <c r="AP8" s="36"/>
      <c r="AQ8" s="36"/>
      <c r="AR8" s="36"/>
      <c r="AS8" s="36"/>
      <c r="AT8" s="37">
        <f>データ!T6</f>
        <v>602.98</v>
      </c>
      <c r="AU8" s="37"/>
      <c r="AV8" s="37"/>
      <c r="AW8" s="37"/>
      <c r="AX8" s="37"/>
      <c r="AY8" s="37"/>
      <c r="AZ8" s="37"/>
      <c r="BA8" s="37"/>
      <c r="BB8" s="37">
        <f>データ!U6</f>
        <v>158.86000000000001</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70.17</v>
      </c>
      <c r="J10" s="37"/>
      <c r="K10" s="37"/>
      <c r="L10" s="37"/>
      <c r="M10" s="37"/>
      <c r="N10" s="37"/>
      <c r="O10" s="37"/>
      <c r="P10" s="37">
        <f>データ!P6</f>
        <v>3.87</v>
      </c>
      <c r="Q10" s="37"/>
      <c r="R10" s="37"/>
      <c r="S10" s="37"/>
      <c r="T10" s="37"/>
      <c r="U10" s="37"/>
      <c r="V10" s="37"/>
      <c r="W10" s="37">
        <f>データ!Q6</f>
        <v>103.75</v>
      </c>
      <c r="X10" s="37"/>
      <c r="Y10" s="37"/>
      <c r="Z10" s="37"/>
      <c r="AA10" s="37"/>
      <c r="AB10" s="37"/>
      <c r="AC10" s="37"/>
      <c r="AD10" s="36">
        <f>データ!R6</f>
        <v>4125</v>
      </c>
      <c r="AE10" s="36"/>
      <c r="AF10" s="36"/>
      <c r="AG10" s="36"/>
      <c r="AH10" s="36"/>
      <c r="AI10" s="36"/>
      <c r="AJ10" s="36"/>
      <c r="AK10" s="2"/>
      <c r="AL10" s="36">
        <f>データ!V6</f>
        <v>3678</v>
      </c>
      <c r="AM10" s="36"/>
      <c r="AN10" s="36"/>
      <c r="AO10" s="36"/>
      <c r="AP10" s="36"/>
      <c r="AQ10" s="36"/>
      <c r="AR10" s="36"/>
      <c r="AS10" s="36"/>
      <c r="AT10" s="37">
        <f>データ!W6</f>
        <v>1.85</v>
      </c>
      <c r="AU10" s="37"/>
      <c r="AV10" s="37"/>
      <c r="AW10" s="37"/>
      <c r="AX10" s="37"/>
      <c r="AY10" s="37"/>
      <c r="AZ10" s="37"/>
      <c r="BA10" s="37"/>
      <c r="BB10" s="37">
        <f>データ!X6</f>
        <v>1988.11</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115</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116</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117</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o+KNorr7BsjaJ/BZ/OrQtKYKDgUKa3N/x5wx2S5jNOky0bG+/1rX6G/eMzodTOVvsP6tvFcQiixYZ47RTAaCKg==" saltValue="MKCW6UIr0w7CiL/wLqdWf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62049</v>
      </c>
      <c r="D6" s="19">
        <f t="shared" si="3"/>
        <v>46</v>
      </c>
      <c r="E6" s="19">
        <f t="shared" si="3"/>
        <v>17</v>
      </c>
      <c r="F6" s="19">
        <f t="shared" si="3"/>
        <v>4</v>
      </c>
      <c r="G6" s="19">
        <f t="shared" si="3"/>
        <v>0</v>
      </c>
      <c r="H6" s="19" t="str">
        <f t="shared" si="3"/>
        <v>山形県　酒田市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70.17</v>
      </c>
      <c r="P6" s="20">
        <f t="shared" si="3"/>
        <v>3.87</v>
      </c>
      <c r="Q6" s="20">
        <f t="shared" si="3"/>
        <v>103.75</v>
      </c>
      <c r="R6" s="20">
        <f t="shared" si="3"/>
        <v>4125</v>
      </c>
      <c r="S6" s="20">
        <f t="shared" si="3"/>
        <v>95789</v>
      </c>
      <c r="T6" s="20">
        <f t="shared" si="3"/>
        <v>602.98</v>
      </c>
      <c r="U6" s="20">
        <f t="shared" si="3"/>
        <v>158.86000000000001</v>
      </c>
      <c r="V6" s="20">
        <f t="shared" si="3"/>
        <v>3678</v>
      </c>
      <c r="W6" s="20">
        <f t="shared" si="3"/>
        <v>1.85</v>
      </c>
      <c r="X6" s="20">
        <f t="shared" si="3"/>
        <v>1988.11</v>
      </c>
      <c r="Y6" s="21">
        <f>IF(Y7="",NA(),Y7)</f>
        <v>100.93</v>
      </c>
      <c r="Z6" s="21">
        <f t="shared" ref="Z6:AH6" si="4">IF(Z7="",NA(),Z7)</f>
        <v>102.88</v>
      </c>
      <c r="AA6" s="21">
        <f t="shared" si="4"/>
        <v>103.29</v>
      </c>
      <c r="AB6" s="21">
        <f t="shared" si="4"/>
        <v>103.88</v>
      </c>
      <c r="AC6" s="21">
        <f t="shared" si="4"/>
        <v>100.17</v>
      </c>
      <c r="AD6" s="21">
        <f t="shared" si="4"/>
        <v>102.73</v>
      </c>
      <c r="AE6" s="21">
        <f t="shared" si="4"/>
        <v>105.78</v>
      </c>
      <c r="AF6" s="21">
        <f t="shared" si="4"/>
        <v>106.09</v>
      </c>
      <c r="AG6" s="21">
        <f t="shared" si="4"/>
        <v>106.44</v>
      </c>
      <c r="AH6" s="21">
        <f t="shared" si="4"/>
        <v>107.11</v>
      </c>
      <c r="AI6" s="20" t="str">
        <f>IF(AI7="","",IF(AI7="-","【-】","【"&amp;SUBSTITUTE(TEXT(AI7,"#,##0.00"),"-","△")&amp;"】"))</f>
        <v>【105.09】</v>
      </c>
      <c r="AJ6" s="21">
        <f>IF(AJ7="",NA(),AJ7)</f>
        <v>39.56</v>
      </c>
      <c r="AK6" s="21">
        <f t="shared" ref="AK6:AS6" si="5">IF(AK7="",NA(),AK7)</f>
        <v>30.89</v>
      </c>
      <c r="AL6" s="20">
        <f t="shared" si="5"/>
        <v>0</v>
      </c>
      <c r="AM6" s="20">
        <f t="shared" si="5"/>
        <v>0</v>
      </c>
      <c r="AN6" s="20">
        <f t="shared" si="5"/>
        <v>0</v>
      </c>
      <c r="AO6" s="21">
        <f t="shared" si="5"/>
        <v>94.97</v>
      </c>
      <c r="AP6" s="21">
        <f t="shared" si="5"/>
        <v>63.96</v>
      </c>
      <c r="AQ6" s="21">
        <f t="shared" si="5"/>
        <v>69.42</v>
      </c>
      <c r="AR6" s="21">
        <f t="shared" si="5"/>
        <v>72.86</v>
      </c>
      <c r="AS6" s="21">
        <f t="shared" si="5"/>
        <v>69.540000000000006</v>
      </c>
      <c r="AT6" s="20" t="str">
        <f>IF(AT7="","",IF(AT7="-","【-】","【"&amp;SUBSTITUTE(TEXT(AT7,"#,##0.00"),"-","△")&amp;"】"))</f>
        <v>【65.73】</v>
      </c>
      <c r="AU6" s="21">
        <f>IF(AU7="",NA(),AU7)</f>
        <v>116.16</v>
      </c>
      <c r="AV6" s="21">
        <f t="shared" ref="AV6:BD6" si="6">IF(AV7="",NA(),AV7)</f>
        <v>140.6</v>
      </c>
      <c r="AW6" s="21">
        <f t="shared" si="6"/>
        <v>134.25</v>
      </c>
      <c r="AX6" s="21">
        <f t="shared" si="6"/>
        <v>132.79</v>
      </c>
      <c r="AY6" s="21">
        <f t="shared" si="6"/>
        <v>130.33000000000001</v>
      </c>
      <c r="AZ6" s="21">
        <f t="shared" si="6"/>
        <v>47.72</v>
      </c>
      <c r="BA6" s="21">
        <f t="shared" si="6"/>
        <v>44.24</v>
      </c>
      <c r="BB6" s="21">
        <f t="shared" si="6"/>
        <v>43.07</v>
      </c>
      <c r="BC6" s="21">
        <f t="shared" si="6"/>
        <v>45.42</v>
      </c>
      <c r="BD6" s="21">
        <f t="shared" si="6"/>
        <v>50.63</v>
      </c>
      <c r="BE6" s="20" t="str">
        <f>IF(BE7="","",IF(BE7="-","【-】","【"&amp;SUBSTITUTE(TEXT(BE7,"#,##0.00"),"-","△")&amp;"】"))</f>
        <v>【48.91】</v>
      </c>
      <c r="BF6" s="21">
        <f>IF(BF7="",NA(),BF7)</f>
        <v>1876.73</v>
      </c>
      <c r="BG6" s="21">
        <f t="shared" ref="BG6:BO6" si="7">IF(BG7="",NA(),BG7)</f>
        <v>1695.05</v>
      </c>
      <c r="BH6" s="21">
        <f t="shared" si="7"/>
        <v>1660.72</v>
      </c>
      <c r="BI6" s="21">
        <f t="shared" si="7"/>
        <v>1615.26</v>
      </c>
      <c r="BJ6" s="21">
        <f t="shared" si="7"/>
        <v>1822.88</v>
      </c>
      <c r="BK6" s="21">
        <f t="shared" si="7"/>
        <v>1206.79</v>
      </c>
      <c r="BL6" s="21">
        <f t="shared" si="7"/>
        <v>1258.43</v>
      </c>
      <c r="BM6" s="21">
        <f t="shared" si="7"/>
        <v>1163.75</v>
      </c>
      <c r="BN6" s="21">
        <f t="shared" si="7"/>
        <v>1195.47</v>
      </c>
      <c r="BO6" s="21">
        <f t="shared" si="7"/>
        <v>1168.69</v>
      </c>
      <c r="BP6" s="20" t="str">
        <f>IF(BP7="","",IF(BP7="-","【-】","【"&amp;SUBSTITUTE(TEXT(BP7,"#,##0.00"),"-","△")&amp;"】"))</f>
        <v>【1,156.82】</v>
      </c>
      <c r="BQ6" s="21">
        <f>IF(BQ7="",NA(),BQ7)</f>
        <v>100</v>
      </c>
      <c r="BR6" s="21">
        <f t="shared" ref="BR6:BZ6" si="8">IF(BR7="",NA(),BR7)</f>
        <v>100</v>
      </c>
      <c r="BS6" s="21">
        <f t="shared" si="8"/>
        <v>100</v>
      </c>
      <c r="BT6" s="21">
        <f t="shared" si="8"/>
        <v>100</v>
      </c>
      <c r="BU6" s="21">
        <f t="shared" si="8"/>
        <v>100</v>
      </c>
      <c r="BV6" s="21">
        <f t="shared" si="8"/>
        <v>71.84</v>
      </c>
      <c r="BW6" s="21">
        <f t="shared" si="8"/>
        <v>73.36</v>
      </c>
      <c r="BX6" s="21">
        <f t="shared" si="8"/>
        <v>72.599999999999994</v>
      </c>
      <c r="BY6" s="21">
        <f t="shared" si="8"/>
        <v>69.430000000000007</v>
      </c>
      <c r="BZ6" s="21">
        <f t="shared" si="8"/>
        <v>70.709999999999994</v>
      </c>
      <c r="CA6" s="20" t="str">
        <f>IF(CA7="","",IF(CA7="-","【-】","【"&amp;SUBSTITUTE(TEXT(CA7,"#,##0.00"),"-","△")&amp;"】"))</f>
        <v>【75.33】</v>
      </c>
      <c r="CB6" s="21">
        <f>IF(CB7="",NA(),CB7)</f>
        <v>204.71</v>
      </c>
      <c r="CC6" s="21">
        <f t="shared" ref="CC6:CK6" si="9">IF(CC7="",NA(),CC7)</f>
        <v>205.32</v>
      </c>
      <c r="CD6" s="21">
        <f t="shared" si="9"/>
        <v>205.83</v>
      </c>
      <c r="CE6" s="21">
        <f t="shared" si="9"/>
        <v>205.99</v>
      </c>
      <c r="CF6" s="21">
        <f t="shared" si="9"/>
        <v>206.45</v>
      </c>
      <c r="CG6" s="21">
        <f t="shared" si="9"/>
        <v>228.47</v>
      </c>
      <c r="CH6" s="21">
        <f t="shared" si="9"/>
        <v>224.88</v>
      </c>
      <c r="CI6" s="21">
        <f t="shared" si="9"/>
        <v>228.64</v>
      </c>
      <c r="CJ6" s="21">
        <f t="shared" si="9"/>
        <v>239.46</v>
      </c>
      <c r="CK6" s="21">
        <f t="shared" si="9"/>
        <v>233.15</v>
      </c>
      <c r="CL6" s="20" t="str">
        <f>IF(CL7="","",IF(CL7="-","【-】","【"&amp;SUBSTITUTE(TEXT(CL7,"#,##0.00"),"-","△")&amp;"】"))</f>
        <v>【215.73】</v>
      </c>
      <c r="CM6" s="21">
        <f>IF(CM7="",NA(),CM7)</f>
        <v>32.71</v>
      </c>
      <c r="CN6" s="21">
        <f t="shared" ref="CN6:CV6" si="10">IF(CN7="",NA(),CN7)</f>
        <v>32.82</v>
      </c>
      <c r="CO6" s="21">
        <f t="shared" si="10"/>
        <v>31.47</v>
      </c>
      <c r="CP6" s="21">
        <f t="shared" si="10"/>
        <v>29.7</v>
      </c>
      <c r="CQ6" s="21">
        <f t="shared" si="10"/>
        <v>29.7</v>
      </c>
      <c r="CR6" s="21">
        <f t="shared" si="10"/>
        <v>42.47</v>
      </c>
      <c r="CS6" s="21">
        <f t="shared" si="10"/>
        <v>42.4</v>
      </c>
      <c r="CT6" s="21">
        <f t="shared" si="10"/>
        <v>42.28</v>
      </c>
      <c r="CU6" s="21">
        <f t="shared" si="10"/>
        <v>41.06</v>
      </c>
      <c r="CV6" s="21">
        <f t="shared" si="10"/>
        <v>42.09</v>
      </c>
      <c r="CW6" s="20" t="str">
        <f>IF(CW7="","",IF(CW7="-","【-】","【"&amp;SUBSTITUTE(TEXT(CW7,"#,##0.00"),"-","△")&amp;"】"))</f>
        <v>【43.28】</v>
      </c>
      <c r="CX6" s="21">
        <f>IF(CX7="",NA(),CX7)</f>
        <v>85.61</v>
      </c>
      <c r="CY6" s="21">
        <f t="shared" ref="CY6:DG6" si="11">IF(CY7="",NA(),CY7)</f>
        <v>86.3</v>
      </c>
      <c r="CZ6" s="21">
        <f t="shared" si="11"/>
        <v>86.77</v>
      </c>
      <c r="DA6" s="21">
        <f t="shared" si="11"/>
        <v>87.33</v>
      </c>
      <c r="DB6" s="21">
        <f t="shared" si="11"/>
        <v>87.74</v>
      </c>
      <c r="DC6" s="21">
        <f t="shared" si="11"/>
        <v>83.75</v>
      </c>
      <c r="DD6" s="21">
        <f t="shared" si="11"/>
        <v>84.19</v>
      </c>
      <c r="DE6" s="21">
        <f t="shared" si="11"/>
        <v>84.34</v>
      </c>
      <c r="DF6" s="21">
        <f t="shared" si="11"/>
        <v>84.34</v>
      </c>
      <c r="DG6" s="21">
        <f t="shared" si="11"/>
        <v>84.73</v>
      </c>
      <c r="DH6" s="20" t="str">
        <f>IF(DH7="","",IF(DH7="-","【-】","【"&amp;SUBSTITUTE(TEXT(DH7,"#,##0.00"),"-","△")&amp;"】"))</f>
        <v>【86.21】</v>
      </c>
      <c r="DI6" s="21">
        <f>IF(DI7="",NA(),DI7)</f>
        <v>11.01</v>
      </c>
      <c r="DJ6" s="21">
        <f t="shared" ref="DJ6:DR6" si="12">IF(DJ7="",NA(),DJ7)</f>
        <v>14.11</v>
      </c>
      <c r="DK6" s="21">
        <f t="shared" si="12"/>
        <v>16.88</v>
      </c>
      <c r="DL6" s="21">
        <f t="shared" si="12"/>
        <v>19.52</v>
      </c>
      <c r="DM6" s="21">
        <f t="shared" si="12"/>
        <v>22.11</v>
      </c>
      <c r="DN6" s="21">
        <f t="shared" si="12"/>
        <v>24.68</v>
      </c>
      <c r="DO6" s="21">
        <f t="shared" si="12"/>
        <v>21.36</v>
      </c>
      <c r="DP6" s="21">
        <f t="shared" si="12"/>
        <v>22.79</v>
      </c>
      <c r="DQ6" s="21">
        <f t="shared" si="12"/>
        <v>24.8</v>
      </c>
      <c r="DR6" s="21">
        <f t="shared" si="12"/>
        <v>26.77</v>
      </c>
      <c r="DS6" s="20" t="str">
        <f>IF(DS7="","",IF(DS7="-","【-】","【"&amp;SUBSTITUTE(TEXT(DS7,"#,##0.00"),"-","△")&amp;"】"))</f>
        <v>【29.62】</v>
      </c>
      <c r="DT6" s="20">
        <f>IF(DT7="",NA(),DT7)</f>
        <v>0</v>
      </c>
      <c r="DU6" s="20">
        <f t="shared" ref="DU6:EC6" si="13">IF(DU7="",NA(),DU7)</f>
        <v>0</v>
      </c>
      <c r="DV6" s="20">
        <f t="shared" si="13"/>
        <v>0</v>
      </c>
      <c r="DW6" s="20">
        <f t="shared" si="13"/>
        <v>0</v>
      </c>
      <c r="DX6" s="20">
        <f t="shared" si="13"/>
        <v>0</v>
      </c>
      <c r="DY6" s="21">
        <f t="shared" si="13"/>
        <v>8.6199999999999992</v>
      </c>
      <c r="DZ6" s="21">
        <f t="shared" si="13"/>
        <v>0.01</v>
      </c>
      <c r="EA6" s="21">
        <f t="shared" si="13"/>
        <v>0.01</v>
      </c>
      <c r="EB6" s="21">
        <f t="shared" si="13"/>
        <v>0.02</v>
      </c>
      <c r="EC6" s="21">
        <f t="shared" si="13"/>
        <v>7.0000000000000007E-2</v>
      </c>
      <c r="ED6" s="20" t="str">
        <f>IF(ED7="","",IF(ED7="-","【-】","【"&amp;SUBSTITUTE(TEXT(ED7,"#,##0.00"),"-","△")&amp;"】"))</f>
        <v>【0.09】</v>
      </c>
      <c r="EE6" s="20">
        <f>IF(EE7="",NA(),EE7)</f>
        <v>0</v>
      </c>
      <c r="EF6" s="20">
        <f t="shared" ref="EF6:EN6" si="14">IF(EF7="",NA(),EF7)</f>
        <v>0</v>
      </c>
      <c r="EG6" s="20">
        <f t="shared" si="14"/>
        <v>0</v>
      </c>
      <c r="EH6" s="20">
        <f t="shared" si="14"/>
        <v>0</v>
      </c>
      <c r="EI6" s="20">
        <f t="shared" si="14"/>
        <v>0</v>
      </c>
      <c r="EJ6" s="21">
        <f t="shared" si="14"/>
        <v>0.36</v>
      </c>
      <c r="EK6" s="21">
        <f t="shared" si="14"/>
        <v>0.39</v>
      </c>
      <c r="EL6" s="21">
        <f t="shared" si="14"/>
        <v>0.1</v>
      </c>
      <c r="EM6" s="21">
        <f t="shared" si="14"/>
        <v>0.08</v>
      </c>
      <c r="EN6" s="21">
        <f t="shared" si="14"/>
        <v>0.06</v>
      </c>
      <c r="EO6" s="20" t="str">
        <f>IF(EO7="","",IF(EO7="-","【-】","【"&amp;SUBSTITUTE(TEXT(EO7,"#,##0.00"),"-","△")&amp;"】"))</f>
        <v>【0.11】</v>
      </c>
    </row>
    <row r="7" spans="1:148" s="22" customFormat="1" x14ac:dyDescent="0.15">
      <c r="A7" s="14"/>
      <c r="B7" s="23">
        <v>2023</v>
      </c>
      <c r="C7" s="23">
        <v>62049</v>
      </c>
      <c r="D7" s="23">
        <v>46</v>
      </c>
      <c r="E7" s="23">
        <v>17</v>
      </c>
      <c r="F7" s="23">
        <v>4</v>
      </c>
      <c r="G7" s="23">
        <v>0</v>
      </c>
      <c r="H7" s="23" t="s">
        <v>96</v>
      </c>
      <c r="I7" s="23" t="s">
        <v>97</v>
      </c>
      <c r="J7" s="23" t="s">
        <v>98</v>
      </c>
      <c r="K7" s="23" t="s">
        <v>99</v>
      </c>
      <c r="L7" s="23" t="s">
        <v>100</v>
      </c>
      <c r="M7" s="23" t="s">
        <v>101</v>
      </c>
      <c r="N7" s="24" t="s">
        <v>102</v>
      </c>
      <c r="O7" s="24">
        <v>70.17</v>
      </c>
      <c r="P7" s="24">
        <v>3.87</v>
      </c>
      <c r="Q7" s="24">
        <v>103.75</v>
      </c>
      <c r="R7" s="24">
        <v>4125</v>
      </c>
      <c r="S7" s="24">
        <v>95789</v>
      </c>
      <c r="T7" s="24">
        <v>602.98</v>
      </c>
      <c r="U7" s="24">
        <v>158.86000000000001</v>
      </c>
      <c r="V7" s="24">
        <v>3678</v>
      </c>
      <c r="W7" s="24">
        <v>1.85</v>
      </c>
      <c r="X7" s="24">
        <v>1988.11</v>
      </c>
      <c r="Y7" s="24">
        <v>100.93</v>
      </c>
      <c r="Z7" s="24">
        <v>102.88</v>
      </c>
      <c r="AA7" s="24">
        <v>103.29</v>
      </c>
      <c r="AB7" s="24">
        <v>103.88</v>
      </c>
      <c r="AC7" s="24">
        <v>100.17</v>
      </c>
      <c r="AD7" s="24">
        <v>102.73</v>
      </c>
      <c r="AE7" s="24">
        <v>105.78</v>
      </c>
      <c r="AF7" s="24">
        <v>106.09</v>
      </c>
      <c r="AG7" s="24">
        <v>106.44</v>
      </c>
      <c r="AH7" s="24">
        <v>107.11</v>
      </c>
      <c r="AI7" s="24">
        <v>105.09</v>
      </c>
      <c r="AJ7" s="24">
        <v>39.56</v>
      </c>
      <c r="AK7" s="24">
        <v>30.89</v>
      </c>
      <c r="AL7" s="24">
        <v>0</v>
      </c>
      <c r="AM7" s="24">
        <v>0</v>
      </c>
      <c r="AN7" s="24">
        <v>0</v>
      </c>
      <c r="AO7" s="24">
        <v>94.97</v>
      </c>
      <c r="AP7" s="24">
        <v>63.96</v>
      </c>
      <c r="AQ7" s="24">
        <v>69.42</v>
      </c>
      <c r="AR7" s="24">
        <v>72.86</v>
      </c>
      <c r="AS7" s="24">
        <v>69.540000000000006</v>
      </c>
      <c r="AT7" s="24">
        <v>65.73</v>
      </c>
      <c r="AU7" s="24">
        <v>116.16</v>
      </c>
      <c r="AV7" s="24">
        <v>140.6</v>
      </c>
      <c r="AW7" s="24">
        <v>134.25</v>
      </c>
      <c r="AX7" s="24">
        <v>132.79</v>
      </c>
      <c r="AY7" s="24">
        <v>130.33000000000001</v>
      </c>
      <c r="AZ7" s="24">
        <v>47.72</v>
      </c>
      <c r="BA7" s="24">
        <v>44.24</v>
      </c>
      <c r="BB7" s="24">
        <v>43.07</v>
      </c>
      <c r="BC7" s="24">
        <v>45.42</v>
      </c>
      <c r="BD7" s="24">
        <v>50.63</v>
      </c>
      <c r="BE7" s="24">
        <v>48.91</v>
      </c>
      <c r="BF7" s="24">
        <v>1876.73</v>
      </c>
      <c r="BG7" s="24">
        <v>1695.05</v>
      </c>
      <c r="BH7" s="24">
        <v>1660.72</v>
      </c>
      <c r="BI7" s="24">
        <v>1615.26</v>
      </c>
      <c r="BJ7" s="24">
        <v>1822.88</v>
      </c>
      <c r="BK7" s="24">
        <v>1206.79</v>
      </c>
      <c r="BL7" s="24">
        <v>1258.43</v>
      </c>
      <c r="BM7" s="24">
        <v>1163.75</v>
      </c>
      <c r="BN7" s="24">
        <v>1195.47</v>
      </c>
      <c r="BO7" s="24">
        <v>1168.69</v>
      </c>
      <c r="BP7" s="24">
        <v>1156.82</v>
      </c>
      <c r="BQ7" s="24">
        <v>100</v>
      </c>
      <c r="BR7" s="24">
        <v>100</v>
      </c>
      <c r="BS7" s="24">
        <v>100</v>
      </c>
      <c r="BT7" s="24">
        <v>100</v>
      </c>
      <c r="BU7" s="24">
        <v>100</v>
      </c>
      <c r="BV7" s="24">
        <v>71.84</v>
      </c>
      <c r="BW7" s="24">
        <v>73.36</v>
      </c>
      <c r="BX7" s="24">
        <v>72.599999999999994</v>
      </c>
      <c r="BY7" s="24">
        <v>69.430000000000007</v>
      </c>
      <c r="BZ7" s="24">
        <v>70.709999999999994</v>
      </c>
      <c r="CA7" s="24">
        <v>75.33</v>
      </c>
      <c r="CB7" s="24">
        <v>204.71</v>
      </c>
      <c r="CC7" s="24">
        <v>205.32</v>
      </c>
      <c r="CD7" s="24">
        <v>205.83</v>
      </c>
      <c r="CE7" s="24">
        <v>205.99</v>
      </c>
      <c r="CF7" s="24">
        <v>206.45</v>
      </c>
      <c r="CG7" s="24">
        <v>228.47</v>
      </c>
      <c r="CH7" s="24">
        <v>224.88</v>
      </c>
      <c r="CI7" s="24">
        <v>228.64</v>
      </c>
      <c r="CJ7" s="24">
        <v>239.46</v>
      </c>
      <c r="CK7" s="24">
        <v>233.15</v>
      </c>
      <c r="CL7" s="24">
        <v>215.73</v>
      </c>
      <c r="CM7" s="24">
        <v>32.71</v>
      </c>
      <c r="CN7" s="24">
        <v>32.82</v>
      </c>
      <c r="CO7" s="24">
        <v>31.47</v>
      </c>
      <c r="CP7" s="24">
        <v>29.7</v>
      </c>
      <c r="CQ7" s="24">
        <v>29.7</v>
      </c>
      <c r="CR7" s="24">
        <v>42.47</v>
      </c>
      <c r="CS7" s="24">
        <v>42.4</v>
      </c>
      <c r="CT7" s="24">
        <v>42.28</v>
      </c>
      <c r="CU7" s="24">
        <v>41.06</v>
      </c>
      <c r="CV7" s="24">
        <v>42.09</v>
      </c>
      <c r="CW7" s="24">
        <v>43.28</v>
      </c>
      <c r="CX7" s="24">
        <v>85.61</v>
      </c>
      <c r="CY7" s="24">
        <v>86.3</v>
      </c>
      <c r="CZ7" s="24">
        <v>86.77</v>
      </c>
      <c r="DA7" s="24">
        <v>87.33</v>
      </c>
      <c r="DB7" s="24">
        <v>87.74</v>
      </c>
      <c r="DC7" s="24">
        <v>83.75</v>
      </c>
      <c r="DD7" s="24">
        <v>84.19</v>
      </c>
      <c r="DE7" s="24">
        <v>84.34</v>
      </c>
      <c r="DF7" s="24">
        <v>84.34</v>
      </c>
      <c r="DG7" s="24">
        <v>84.73</v>
      </c>
      <c r="DH7" s="24">
        <v>86.21</v>
      </c>
      <c r="DI7" s="24">
        <v>11.01</v>
      </c>
      <c r="DJ7" s="24">
        <v>14.11</v>
      </c>
      <c r="DK7" s="24">
        <v>16.88</v>
      </c>
      <c r="DL7" s="24">
        <v>19.52</v>
      </c>
      <c r="DM7" s="24">
        <v>22.11</v>
      </c>
      <c r="DN7" s="24">
        <v>24.68</v>
      </c>
      <c r="DO7" s="24">
        <v>21.36</v>
      </c>
      <c r="DP7" s="24">
        <v>22.79</v>
      </c>
      <c r="DQ7" s="24">
        <v>24.8</v>
      </c>
      <c r="DR7" s="24">
        <v>26.77</v>
      </c>
      <c r="DS7" s="24">
        <v>29.62</v>
      </c>
      <c r="DT7" s="24">
        <v>0</v>
      </c>
      <c r="DU7" s="24">
        <v>0</v>
      </c>
      <c r="DV7" s="24">
        <v>0</v>
      </c>
      <c r="DW7" s="24">
        <v>0</v>
      </c>
      <c r="DX7" s="24">
        <v>0</v>
      </c>
      <c r="DY7" s="24">
        <v>8.6199999999999992</v>
      </c>
      <c r="DZ7" s="24">
        <v>0.01</v>
      </c>
      <c r="EA7" s="24">
        <v>0.01</v>
      </c>
      <c r="EB7" s="24">
        <v>0.02</v>
      </c>
      <c r="EC7" s="24">
        <v>7.0000000000000007E-2</v>
      </c>
      <c r="ED7" s="24">
        <v>0.09</v>
      </c>
      <c r="EE7" s="24">
        <v>0</v>
      </c>
      <c r="EF7" s="24">
        <v>0</v>
      </c>
      <c r="EG7" s="24">
        <v>0</v>
      </c>
      <c r="EH7" s="24">
        <v>0</v>
      </c>
      <c r="EI7" s="24">
        <v>0</v>
      </c>
      <c r="EJ7" s="24">
        <v>0.36</v>
      </c>
      <c r="EK7" s="24">
        <v>0.39</v>
      </c>
      <c r="EL7" s="24">
        <v>0.1</v>
      </c>
      <c r="EM7" s="24">
        <v>0.08</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112</v>
      </c>
      <c r="E13" t="s">
        <v>113</v>
      </c>
      <c r="F13" t="s">
        <v>112</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2025-01-24T07:09:39Z</dcterms:created>
  <dcterms:modified xsi:type="dcterms:W3CDTF">2025-03-04T01:33:02Z</dcterms:modified>
  <cp:category/>
</cp:coreProperties>
</file>