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zaisei\Common\予算第二係\40 財政状況資料集\R6財政状況資料集（R8.3作成）\06 HPアップ用\"/>
    </mc:Choice>
  </mc:AlternateContent>
  <xr:revisionPtr revIDLastSave="0" documentId="13_ncr:1_{85BBE232-DAC1-4DD4-9116-9454684EB1BF}" xr6:coauthVersionLast="47" xr6:coauthVersionMax="47" xr10:uidLastSave="{00000000-0000-0000-0000-000000000000}"/>
  <bookViews>
    <workbookView xWindow="-120" yWindow="-120" windowWidth="24240" windowHeight="13020"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BG33" i="10"/>
  <c r="BG32"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BW38" i="10"/>
  <c r="BE38" i="10"/>
  <c r="AM38" i="10"/>
  <c r="U38" i="10"/>
  <c r="BW37" i="10"/>
  <c r="BE37" i="10"/>
  <c r="U37" i="10"/>
  <c r="BW36" i="10"/>
  <c r="BE36" i="10"/>
  <c r="U36" i="10"/>
  <c r="BW35" i="10"/>
  <c r="BE35" i="10"/>
  <c r="U35" i="10"/>
  <c r="BW34" i="10"/>
  <c r="BE34" i="10"/>
  <c r="U34" i="10"/>
  <c r="BW33" i="10"/>
  <c r="U33" i="10"/>
  <c r="BW32" i="10"/>
  <c r="CO32" i="10" s="1"/>
  <c r="CO33" i="10" s="1"/>
  <c r="CO34" i="10" s="1"/>
  <c r="CO35" i="10" s="1"/>
  <c r="CO36" i="10" s="1"/>
  <c r="CO37" i="10" s="1"/>
  <c r="CO38" i="10" s="1"/>
  <c r="CO39" i="10" s="1"/>
  <c r="CO40" i="10" s="1"/>
  <c r="CO41" i="10" s="1"/>
  <c r="C32" i="10"/>
  <c r="C33" i="10" s="1"/>
  <c r="C34" i="10" l="1"/>
  <c r="C35" i="10" s="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AM37" i="10" s="1"/>
  <c r="BE32" i="10" l="1"/>
  <c r="BE33" i="10" s="1"/>
</calcChain>
</file>

<file path=xl/sharedStrings.xml><?xml version="1.0" encoding="utf-8"?>
<sst xmlns="http://schemas.openxmlformats.org/spreadsheetml/2006/main" count="1466" uniqueCount="606">
  <si>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</si>
  <si>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</si>
  <si>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</si>
  <si>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</si>
  <si>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</si>
  <si>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</si>
  <si>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</si>
  <si>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</si>
  <si>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</si>
  <si>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</si>
  <si>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</si>
  <si>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</si>
  <si>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</si>
  <si>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</si>
  <si>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</si>
  <si>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</si>
  <si>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</si>
  <si>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</si>
  <si>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</si>
  <si>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</si>
  <si>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</si>
  <si>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</si>
  <si>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</si>
  <si>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</si>
  <si>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</si>
  <si>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</si>
  <si>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</si>
  <si>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</si>
  <si>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</si>
  <si>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</si>
  <si>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</si>
  <si>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</si>
  <si>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</si>
  <si>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</si>
  <si>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</si>
  <si>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</si>
  <si>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</si>
  <si>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</si>
  <si>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</si>
  <si>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</si>
  <si>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</si>
  <si>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</si>
  <si>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</si>
  <si>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</si>
  <si>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</si>
  <si>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</si>
  <si>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</si>
  <si>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</si>
  <si>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</si>
  <si>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(当該欄に積立額が多い上位５基金の基金名を入力して下さい(R06年度末現在))</t>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</si>
  <si>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</si>
  <si>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</si>
  <si>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</si>
  <si>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</si>
  <si>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</si>
  <si>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</si>
  <si>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</si>
  <si>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</si>
  <si>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</si>
  <si>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</si>
  <si>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</si>
  <si>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</si>
  <si>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</si>
  <si>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</si>
  <si>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</si>
  <si>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</si>
  <si>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</si>
  <si>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</si>
  <si>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</si>
  <si>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</si>
  <si>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</si>
  <si>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</si>
  <si>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</si>
  <si>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</si>
  <si>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</si>
  <si>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</si>
  <si>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</si>
  <si>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</si>
  <si>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</si>
  <si>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</si>
  <si>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</si>
  <si>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山形県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</si>
  <si>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</si>
  <si>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</si>
  <si>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</si>
  <si>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</si>
  <si>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</si>
  <si>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</si>
  <si>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</si>
  <si>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</si>
  <si>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</si>
  <si>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</si>
  <si>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</si>
  <si>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</si>
  <si>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</si>
  <si>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</si>
  <si>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</si>
  <si>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</si>
  <si>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</si>
  <si>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</si>
  <si>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</si>
  <si>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</si>
  <si>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</si>
  <si>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</si>
  <si>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</si>
  <si>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</si>
  <si>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</si>
  <si>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</si>
  <si>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</si>
  <si>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</si>
  <si>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</si>
  <si>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</si>
  <si>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</si>
  <si>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</si>
  <si>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</si>
  <si>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</si>
  <si>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</si>
  <si>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</si>
  <si>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</si>
  <si>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</si>
  <si>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</si>
  <si>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</si>
  <si>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</si>
  <si>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</si>
  <si>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</si>
  <si>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</si>
  <si>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</si>
  <si>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</si>
  <si>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</si>
  <si>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</si>
  <si>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</si>
  <si>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</si>
  <si>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</si>
  <si>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</si>
  <si>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</si>
  <si>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</si>
  <si>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</si>
  <si>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</si>
  <si>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</si>
  <si>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-1.5</t>
    <phoneticPr fontId="3"/>
  </si>
  <si>
    <t>　うち技能労務職員</t>
    <rPh sb="3" eb="5">
      <t>ギノウ</t>
    </rPh>
    <rPh sb="5" eb="7">
      <t>ロウム</t>
    </rPh>
    <rPh sb="7" eb="8">
      <t>ショク</t>
    </rPh>
    <rPh sb="8" eb="9">
      <t>イン</t>
    </rPh>
    <phoneticPr fontId="3"/>
  </si>
  <si>
    <t>標準税収入額等</t>
    <phoneticPr fontId="22"/>
  </si>
  <si>
    <t>病院事業会計</t>
    <phoneticPr fontId="3"/>
  </si>
  <si>
    <t>うち日本人(％)</t>
    <phoneticPr fontId="3"/>
  </si>
  <si>
    <t>-1.6</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</si>
  <si>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</si>
  <si>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</si>
  <si>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</si>
  <si>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</si>
  <si>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</si>
  <si>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</si>
  <si>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</si>
  <si>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</si>
  <si>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</si>
  <si>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</si>
  <si>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</si>
  <si>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</si>
  <si>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</si>
  <si>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</si>
  <si>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</si>
  <si>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</si>
  <si>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</si>
  <si>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</si>
  <si>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</si>
  <si>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</si>
  <si>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</si>
  <si>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</si>
  <si>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</si>
  <si>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</si>
  <si>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</si>
  <si>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</si>
  <si>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</si>
  <si>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</si>
  <si>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</si>
  <si>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</si>
  <si>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</si>
  <si>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</si>
  <si>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</si>
  <si>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</si>
  <si>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</si>
  <si>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</si>
  <si>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</si>
  <si>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</si>
  <si>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</si>
  <si>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山形県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</si>
  <si>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</si>
  <si>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</si>
  <si>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</si>
  <si>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</si>
  <si>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</si>
  <si>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</si>
  <si>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</si>
  <si>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</si>
  <si>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</si>
  <si>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</si>
  <si>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</si>
  <si>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</si>
  <si>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</si>
  <si>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</si>
  <si>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</si>
  <si>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</si>
  <si>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</si>
  <si>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</si>
  <si>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</si>
  <si>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</si>
  <si>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</si>
  <si>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</si>
  <si>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</si>
  <si>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</si>
  <si>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</si>
  <si>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</si>
  <si>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</si>
  <si>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</si>
  <si>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</si>
  <si>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</si>
  <si>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</si>
  <si>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</si>
  <si>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</si>
  <si>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</si>
  <si>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</si>
  <si>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</si>
  <si>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</si>
  <si>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</si>
  <si>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</si>
  <si>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</si>
  <si>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</si>
  <si>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</si>
  <si>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</si>
  <si>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</si>
  <si>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</si>
  <si>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</si>
  <si>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</si>
  <si>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</si>
  <si>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</si>
  <si>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</si>
  <si>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</si>
  <si>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</si>
  <si>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</si>
  <si>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</si>
  <si>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</si>
  <si>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</si>
  <si>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</si>
  <si>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</si>
  <si>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</si>
  <si>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</si>
  <si>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</si>
  <si>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</si>
  <si>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</si>
  <si>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</si>
  <si>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</si>
  <si>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</si>
  <si>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</si>
  <si>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</si>
  <si>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</si>
  <si>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</si>
  <si>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</si>
  <si>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</si>
  <si>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</si>
  <si>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</si>
  <si>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</si>
  <si>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</si>
  <si>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</si>
  <si>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</si>
  <si>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</si>
  <si>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</si>
  <si>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</si>
  <si>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</si>
  <si>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</si>
  <si>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</si>
  <si>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</si>
  <si>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</si>
  <si>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</si>
  <si>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</si>
  <si>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</si>
  <si>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</si>
  <si>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</si>
  <si>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</si>
  <si>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</si>
  <si>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</si>
  <si>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</si>
  <si>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</si>
  <si>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</si>
  <si>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</si>
  <si>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</si>
  <si>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</si>
  <si>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</si>
  <si>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</si>
  <si>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</si>
  <si>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</si>
  <si>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</si>
  <si>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</si>
  <si>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</si>
  <si>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</si>
  <si>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</si>
  <si>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</si>
  <si>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</si>
  <si>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</si>
  <si>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</si>
  <si>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</si>
  <si>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</si>
  <si>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</si>
  <si>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</si>
  <si>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</si>
  <si>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</si>
  <si>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</si>
  <si>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</si>
  <si>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</si>
  <si>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</si>
  <si>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</si>
  <si>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</si>
  <si>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</si>
  <si>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</si>
  <si>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</si>
  <si>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</si>
  <si>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</si>
  <si>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</si>
  <si>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</si>
  <si>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</si>
  <si>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</si>
  <si>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</si>
  <si>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</si>
  <si>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</si>
  <si>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</si>
  <si>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</si>
  <si>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</si>
  <si>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</si>
  <si>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</si>
  <si>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</si>
  <si>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</si>
  <si>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</si>
  <si>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</si>
  <si>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</si>
  <si>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</si>
  <si>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</si>
  <si>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</si>
  <si>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</si>
  <si>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山形県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</si>
  <si>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</si>
  <si>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</si>
  <si>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</si>
  <si>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</si>
  <si>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</si>
  <si>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</si>
  <si>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</si>
  <si>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</si>
  <si>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</si>
  <si>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</si>
  <si>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</si>
  <si>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</si>
  <si>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</si>
  <si>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</si>
  <si>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</si>
  <si>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</si>
  <si>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</si>
  <si>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</si>
  <si>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</si>
  <si>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</si>
  <si>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</si>
  <si>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市町村振興資金特別会計</t>
    <phoneticPr fontId="3"/>
  </si>
  <si>
    <t>母子父子寡婦福祉資金特別会計</t>
    <phoneticPr fontId="3"/>
  </si>
  <si>
    <t>小規模企業者等設備導入資金特別会計</t>
    <phoneticPr fontId="3"/>
  </si>
  <si>
    <t>農業改良資金特別会計</t>
    <phoneticPr fontId="3"/>
  </si>
  <si>
    <t>沿岸漁業改善資金特別会計</t>
    <phoneticPr fontId="3"/>
  </si>
  <si>
    <t>林業改善資金特別会計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</si>
  <si>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</si>
  <si>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</si>
  <si>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</si>
  <si>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</si>
  <si>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</si>
  <si>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</si>
  <si>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</si>
  <si>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</si>
  <si>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</si>
  <si>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</si>
  <si>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</si>
  <si>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</si>
  <si>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</si>
  <si>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</si>
  <si>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法適用企業</t>
    <phoneticPr fontId="3"/>
  </si>
  <si>
    <t>流域下水道事業会計</t>
    <phoneticPr fontId="3"/>
  </si>
  <si>
    <t>電気事業会計</t>
    <phoneticPr fontId="3"/>
  </si>
  <si>
    <t>工業用水道事業会計</t>
    <phoneticPr fontId="3"/>
  </si>
  <si>
    <t>公営企業資産運用事業会計</t>
    <phoneticPr fontId="3"/>
  </si>
  <si>
    <t>水道用水供給事業会計</t>
    <phoneticPr fontId="3"/>
  </si>
  <si>
    <t>港湾整備事業特別会計</t>
    <phoneticPr fontId="3"/>
  </si>
  <si>
    <t>法非適用企業</t>
    <phoneticPr fontId="3"/>
  </si>
  <si>
    <t>土地取得事業特別会計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</si>
  <si>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</si>
  <si>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</si>
  <si>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</si>
  <si>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</si>
  <si>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</si>
  <si>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</si>
  <si>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</si>
  <si>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</si>
  <si>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</si>
  <si>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</si>
  <si>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</si>
  <si>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</si>
  <si>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</si>
  <si>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</si>
  <si>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</si>
  <si>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</si>
  <si>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</si>
  <si>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</si>
  <si>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</si>
  <si>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</si>
  <si>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</si>
  <si>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</si>
  <si>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</si>
  <si>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</si>
  <si>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</si>
  <si>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</si>
  <si>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</si>
  <si>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</si>
  <si>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</si>
  <si>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</si>
  <si>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</si>
  <si>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</si>
  <si>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</si>
  <si>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</si>
  <si>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</si>
  <si>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</si>
  <si>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</si>
  <si>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</si>
  <si>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</si>
  <si>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</si>
  <si>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</si>
  <si>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</si>
  <si>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</si>
  <si>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</si>
  <si>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</si>
  <si>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</si>
  <si>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</si>
  <si>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</si>
  <si>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</si>
  <si>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</si>
  <si>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</si>
  <si>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</si>
  <si>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</si>
  <si>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</si>
  <si>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</si>
  <si>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</si>
  <si>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</si>
  <si>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</si>
  <si>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</si>
  <si>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</si>
  <si>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</si>
  <si>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</si>
  <si>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</si>
  <si>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</si>
  <si>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</si>
  <si>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</si>
  <si>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</si>
  <si>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</si>
  <si>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</si>
  <si>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</si>
  <si>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</si>
  <si>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</si>
  <si>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</si>
  <si>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</si>
  <si>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</si>
  <si>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</si>
  <si>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</si>
  <si>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</si>
  <si>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</si>
  <si>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</si>
  <si>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</si>
  <si>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</si>
  <si>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</si>
  <si>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</si>
  <si>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</si>
  <si>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</si>
  <si>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</si>
  <si>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</si>
  <si>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</si>
  <si>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</si>
  <si>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</si>
  <si>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</si>
  <si>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</si>
  <si>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</si>
  <si>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</si>
  <si>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</si>
  <si>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</si>
  <si>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</si>
  <si>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</si>
  <si>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</si>
  <si>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</si>
  <si>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</si>
  <si>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</si>
  <si>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</si>
  <si>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</si>
  <si>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</si>
  <si>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</si>
  <si>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</si>
  <si>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</si>
  <si>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</si>
  <si>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</si>
  <si>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</si>
  <si>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</si>
  <si>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</si>
  <si>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</si>
  <si>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</si>
  <si>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</si>
  <si>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</si>
  <si>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</si>
  <si>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</si>
  <si>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</si>
  <si>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</si>
  <si>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</si>
  <si>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</si>
  <si>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</si>
  <si>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</si>
  <si>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</si>
  <si>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</si>
  <si>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</si>
  <si>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</si>
  <si>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</si>
  <si>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</si>
  <si>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0.54</t>
  </si>
  <si>
    <t>▲ 3.10</t>
  </si>
  <si>
    <t>病院事業会計</t>
  </si>
  <si>
    <t>▲ 1.33</t>
  </si>
  <si>
    <t>▲ 0.92</t>
  </si>
  <si>
    <t>▲ 0.62</t>
  </si>
  <si>
    <t>▲ 0.86</t>
  </si>
  <si>
    <t>▲ 0.96</t>
  </si>
  <si>
    <t>電気事業会計</t>
  </si>
  <si>
    <t>水道用水供給事業会計</t>
  </si>
  <si>
    <t>一般会計</t>
  </si>
  <si>
    <t>公営企業資産運用事業会計</t>
  </si>
  <si>
    <t>国民健康保険特別会計</t>
  </si>
  <si>
    <t>工業用水道事業会計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</si>
  <si>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</si>
  <si>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</si>
  <si>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</si>
  <si>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</si>
  <si>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</si>
  <si>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</si>
  <si>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</si>
  <si>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</si>
  <si>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</si>
  <si>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</si>
  <si>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t>
    <phoneticPr fontId="2"/>
  </si>
  <si>
    <t>山形県公立大学法人</t>
  </si>
  <si>
    <t>（公財）やまがた教育振興財団</t>
  </si>
  <si>
    <t>やまがた教育振興財団</t>
  </si>
  <si>
    <t>（社）山形県私立学校振興基金協会</t>
  </si>
  <si>
    <t>山形県私立学校振興基金協会</t>
  </si>
  <si>
    <t>（公財）山形県国際交流協会</t>
  </si>
  <si>
    <t>山形県国際交流協会</t>
  </si>
  <si>
    <t>山形空港ビル（株）</t>
  </si>
  <si>
    <t>山形空港ビル</t>
  </si>
  <si>
    <t>庄内空港ビル（株）</t>
  </si>
  <si>
    <t>庄内空港ビル</t>
  </si>
  <si>
    <t>（公財）山形県生活衛生営業指導センター</t>
  </si>
  <si>
    <t>山形県生活衛生営業指導センター</t>
  </si>
  <si>
    <t>（株）やまがた新電力</t>
  </si>
  <si>
    <t>やまがた新電力</t>
  </si>
  <si>
    <t>（公財）山形県総合社会福祉基金</t>
  </si>
  <si>
    <t>山形県総合社会福祉基金</t>
  </si>
  <si>
    <t>（公財）山形県臓器移植推進機構</t>
  </si>
  <si>
    <t>山形県臓器移植推進機構</t>
  </si>
  <si>
    <t>公立大学法人山形県立保健医療大学</t>
  </si>
  <si>
    <t>地方独立行政法人山形県・酒田市病院機構</t>
  </si>
  <si>
    <t>山形県・酒田市病院機構</t>
  </si>
  <si>
    <t>（公財）やまがた産業支援機構</t>
  </si>
  <si>
    <t>やまがた産業支援機構</t>
  </si>
  <si>
    <t>（公財）山形大学産業研究所</t>
  </si>
  <si>
    <t>山形大学産業研究所</t>
  </si>
  <si>
    <t>（公財）山形県生涯学習文化財団</t>
  </si>
  <si>
    <t>山形県生涯学習文化財団</t>
  </si>
  <si>
    <t>（公財）山形美術館</t>
  </si>
  <si>
    <t>山形美術館</t>
  </si>
  <si>
    <t>県出資25%未満だが、財政支援あり</t>
  </si>
  <si>
    <t>（公財）山形県埋蔵文化財センター</t>
  </si>
  <si>
    <t>山形県埋蔵文化財センター</t>
  </si>
  <si>
    <t>（株）モンテディオ山形</t>
  </si>
  <si>
    <t>モンテディオ山形</t>
  </si>
  <si>
    <t>（公財）やまがた農業支援センター</t>
  </si>
  <si>
    <t>やまがた農業支援センター</t>
  </si>
  <si>
    <t>（公社）山形県青果物生産出荷安定基金協会</t>
  </si>
  <si>
    <t>山形県青果物生産出荷安定基金協会</t>
  </si>
  <si>
    <t>（公財）山形県水産振興協会</t>
  </si>
  <si>
    <t>山形県水産振興協会</t>
  </si>
  <si>
    <t>（一社）山形県系統豚普及センター</t>
  </si>
  <si>
    <t>山形県系統豚普及センター</t>
  </si>
  <si>
    <t>（公社）山形県畜産協会</t>
  </si>
  <si>
    <t>山形県畜産協会</t>
  </si>
  <si>
    <t>（公財）やまがた森林と緑の推進機構（林業公社）</t>
  </si>
  <si>
    <t>やまがた森林と緑の推進機構（林業公社）</t>
  </si>
  <si>
    <t>（公財）山形県建設技術センター</t>
  </si>
  <si>
    <t>山形県建設技術センター</t>
  </si>
  <si>
    <t>特別法人山形県土地開発公社</t>
  </si>
  <si>
    <t>山形県土地開発公社</t>
  </si>
  <si>
    <t>特別法人山形県道路公社</t>
  </si>
  <si>
    <t>山形県道路公社</t>
  </si>
  <si>
    <t>特別法人山形県住宅供給公社</t>
  </si>
  <si>
    <t>山形県住宅供給公社</t>
  </si>
  <si>
    <t>山形鉄道（株）</t>
  </si>
  <si>
    <t>山形鉄道</t>
  </si>
  <si>
    <t>（公財）山形県スポーツ協会</t>
  </si>
  <si>
    <t>山形県スポーツ協会</t>
  </si>
  <si>
    <t>（公財）山形県暴力追放運動推進センター</t>
  </si>
  <si>
    <t>山形県暴力追放運動推進センター</t>
  </si>
  <si>
    <t>置賜広域病院企業団</t>
    <rPh sb="0" eb="2">
      <t>オキタマ</t>
    </rPh>
    <rPh sb="2" eb="4">
      <t>コウイキ</t>
    </rPh>
    <rPh sb="4" eb="9">
      <t>ビョウインキギョウダン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</si>
</sst>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2C0C-4342-884D-3B0169922B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101089</c:v>
                </c:pt>
                <c:pt idx="1">
                  <c:v>105070</c:v>
                </c:pt>
                <c:pt idx="2">
                  <c:v>111487</c:v>
                </c:pt>
                <c:pt idx="3">
                  <c:v>121663</c:v>
                </c:pt>
                <c:pt idx="4">
                  <c:v>113091</c:v>
                </c:pt>
              </c:numCache>
            </c:numRef>
          </c:val>
          <c:smooth val="0"/>
          <c:extLst>
            <c:ext xmlns:c16="http://schemas.microsoft.com/office/drawing/2014/chart" uri="{C3380CC4-5D6E-409C-BE32-E72D297353CC}">
              <c16:uniqueId val="{00000001-2C0C-4342-884D-3B0169922B8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4.96</c:v>
                </c:pt>
                <c:pt idx="1">
                  <c:v>1.83</c:v>
                </c:pt>
                <c:pt idx="2">
                  <c:v>2.4900000000000002</c:v>
                </c:pt>
                <c:pt idx="3">
                  <c:v>1.86</c:v>
                </c:pt>
                <c:pt idx="4">
                  <c:v>1.59</c:v>
                </c:pt>
              </c:numCache>
            </c:numRef>
          </c:val>
          <c:extLst>
            <c:ext xmlns:c16="http://schemas.microsoft.com/office/drawing/2014/chart" uri="{C3380CC4-5D6E-409C-BE32-E72D297353CC}">
              <c16:uniqueId val="{00000000-3992-4071-BA8D-CEB0F55CE2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3.78</c:v>
                </c:pt>
                <c:pt idx="1">
                  <c:v>5.98</c:v>
                </c:pt>
                <c:pt idx="2">
                  <c:v>6.95</c:v>
                </c:pt>
                <c:pt idx="3">
                  <c:v>8.17</c:v>
                </c:pt>
                <c:pt idx="4">
                  <c:v>5.19</c:v>
                </c:pt>
              </c:numCache>
            </c:numRef>
          </c:val>
          <c:extLst>
            <c:ext xmlns:c16="http://schemas.microsoft.com/office/drawing/2014/chart" uri="{C3380CC4-5D6E-409C-BE32-E72D297353CC}">
              <c16:uniqueId val="{00000001-3992-4071-BA8D-CEB0F55CE21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4.1900000000000004</c:v>
                </c:pt>
                <c:pt idx="1">
                  <c:v>-0.54</c:v>
                </c:pt>
                <c:pt idx="2">
                  <c:v>1.37</c:v>
                </c:pt>
                <c:pt idx="3">
                  <c:v>1.46</c:v>
                </c:pt>
                <c:pt idx="4">
                  <c:v>-3.1</c:v>
                </c:pt>
              </c:numCache>
            </c:numRef>
          </c:val>
          <c:smooth val="0"/>
          <c:extLst>
            <c:ext xmlns:c16="http://schemas.microsoft.com/office/drawing/2014/chart" uri="{C3380CC4-5D6E-409C-BE32-E72D297353CC}">
              <c16:uniqueId val="{00000002-3992-4071-BA8D-CEB0F55CE21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AB2-4133-A4F7-1B5E2DBA25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B2-4133-A4F7-1B5E2DBA25C5}"/>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0.11</c:v>
                </c:pt>
                <c:pt idx="4">
                  <c:v>#N/A</c:v>
                </c:pt>
                <c:pt idx="5">
                  <c:v>0.11</c:v>
                </c:pt>
                <c:pt idx="6">
                  <c:v>#N/A</c:v>
                </c:pt>
                <c:pt idx="7">
                  <c:v>0.14000000000000001</c:v>
                </c:pt>
                <c:pt idx="8">
                  <c:v>#N/A</c:v>
                </c:pt>
                <c:pt idx="9">
                  <c:v>0.12</c:v>
                </c:pt>
              </c:numCache>
            </c:numRef>
          </c:val>
          <c:extLst>
            <c:ext xmlns:c16="http://schemas.microsoft.com/office/drawing/2014/chart" uri="{C3380CC4-5D6E-409C-BE32-E72D297353CC}">
              <c16:uniqueId val="{00000002-DAB2-4133-A4F7-1B5E2DBA25C5}"/>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0.33</c:v>
                </c:pt>
                <c:pt idx="2">
                  <c:v>#N/A</c:v>
                </c:pt>
                <c:pt idx="3">
                  <c:v>0.36</c:v>
                </c:pt>
                <c:pt idx="4">
                  <c:v>#N/A</c:v>
                </c:pt>
                <c:pt idx="5">
                  <c:v>0.4</c:v>
                </c:pt>
                <c:pt idx="6">
                  <c:v>#N/A</c:v>
                </c:pt>
                <c:pt idx="7">
                  <c:v>0.43</c:v>
                </c:pt>
                <c:pt idx="8">
                  <c:v>#N/A</c:v>
                </c:pt>
                <c:pt idx="9">
                  <c:v>0.47</c:v>
                </c:pt>
              </c:numCache>
            </c:numRef>
          </c:val>
          <c:extLst>
            <c:ext xmlns:c16="http://schemas.microsoft.com/office/drawing/2014/chart" uri="{C3380CC4-5D6E-409C-BE32-E72D297353CC}">
              <c16:uniqueId val="{00000003-DAB2-4133-A4F7-1B5E2DBA25C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1.02</c:v>
                </c:pt>
                <c:pt idx="2">
                  <c:v>#N/A</c:v>
                </c:pt>
                <c:pt idx="3">
                  <c:v>1.06</c:v>
                </c:pt>
                <c:pt idx="4">
                  <c:v>#N/A</c:v>
                </c:pt>
                <c:pt idx="5">
                  <c:v>0.8</c:v>
                </c:pt>
                <c:pt idx="6">
                  <c:v>#N/A</c:v>
                </c:pt>
                <c:pt idx="7">
                  <c:v>0.16</c:v>
                </c:pt>
                <c:pt idx="8">
                  <c:v>#N/A</c:v>
                </c:pt>
                <c:pt idx="9">
                  <c:v>0.54</c:v>
                </c:pt>
              </c:numCache>
            </c:numRef>
          </c:val>
          <c:extLst>
            <c:ext xmlns:c16="http://schemas.microsoft.com/office/drawing/2014/chart" uri="{C3380CC4-5D6E-409C-BE32-E72D297353CC}">
              <c16:uniqueId val="{00000004-DAB2-4133-A4F7-1B5E2DBA25C5}"/>
            </c:ext>
          </c:extLst>
        </c:ser>
        <c:ser>
          <c:idx val="5"/>
          <c:order val="5"/>
          <c:tx>
            <c:strRef>
              <c:f>データシート!$A$32</c:f>
              <c:strCache>
                <c:ptCount val="1"/>
                <c:pt idx="0">
                  <c:v>公営企業資産運用事業会計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1.03</c:v>
                </c:pt>
                <c:pt idx="2">
                  <c:v>#N/A</c:v>
                </c:pt>
                <c:pt idx="3">
                  <c:v>0.9</c:v>
                </c:pt>
                <c:pt idx="4">
                  <c:v>#N/A</c:v>
                </c:pt>
                <c:pt idx="5">
                  <c:v>0.91</c:v>
                </c:pt>
                <c:pt idx="6">
                  <c:v>#N/A</c:v>
                </c:pt>
                <c:pt idx="7">
                  <c:v>0.88</c:v>
                </c:pt>
                <c:pt idx="8">
                  <c:v>#N/A</c:v>
                </c:pt>
                <c:pt idx="9">
                  <c:v>0.81</c:v>
                </c:pt>
              </c:numCache>
            </c:numRef>
          </c:val>
          <c:extLst>
            <c:ext xmlns:c16="http://schemas.microsoft.com/office/drawing/2014/chart" uri="{C3380CC4-5D6E-409C-BE32-E72D297353CC}">
              <c16:uniqueId val="{00000005-DAB2-4133-A4F7-1B5E2DBA25C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4.95</c:v>
                </c:pt>
                <c:pt idx="2">
                  <c:v>#N/A</c:v>
                </c:pt>
                <c:pt idx="3">
                  <c:v>1.82</c:v>
                </c:pt>
                <c:pt idx="4">
                  <c:v>#N/A</c:v>
                </c:pt>
                <c:pt idx="5">
                  <c:v>2.48</c:v>
                </c:pt>
                <c:pt idx="6">
                  <c:v>#N/A</c:v>
                </c:pt>
                <c:pt idx="7">
                  <c:v>1.86</c:v>
                </c:pt>
                <c:pt idx="8">
                  <c:v>#N/A</c:v>
                </c:pt>
                <c:pt idx="9">
                  <c:v>1.58</c:v>
                </c:pt>
              </c:numCache>
            </c:numRef>
          </c:val>
          <c:extLst>
            <c:ext xmlns:c16="http://schemas.microsoft.com/office/drawing/2014/chart" uri="{C3380CC4-5D6E-409C-BE32-E72D297353CC}">
              <c16:uniqueId val="{00000006-DAB2-4133-A4F7-1B5E2DBA25C5}"/>
            </c:ext>
          </c:extLst>
        </c:ser>
        <c:ser>
          <c:idx val="7"/>
          <c:order val="7"/>
          <c:tx>
            <c:strRef>
              <c:f>データシート!$A$34</c:f>
              <c:strCache>
                <c:ptCount val="1"/>
                <c:pt idx="0">
                  <c:v>水道用水供給事業会計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6.54</c:v>
                </c:pt>
                <c:pt idx="2">
                  <c:v>#N/A</c:v>
                </c:pt>
                <c:pt idx="3">
                  <c:v>5.82</c:v>
                </c:pt>
                <c:pt idx="4">
                  <c:v>#N/A</c:v>
                </c:pt>
                <c:pt idx="5">
                  <c:v>5.5</c:v>
                </c:pt>
                <c:pt idx="6">
                  <c:v>#N/A</c:v>
                </c:pt>
                <c:pt idx="7">
                  <c:v>4.97</c:v>
                </c:pt>
                <c:pt idx="8">
                  <c:v>#N/A</c:v>
                </c:pt>
                <c:pt idx="9">
                  <c:v>4.18</c:v>
                </c:pt>
              </c:numCache>
            </c:numRef>
          </c:val>
          <c:extLst>
            <c:ext xmlns:c16="http://schemas.microsoft.com/office/drawing/2014/chart" uri="{C3380CC4-5D6E-409C-BE32-E72D297353CC}">
              <c16:uniqueId val="{00000007-DAB2-4133-A4F7-1B5E2DBA25C5}"/>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5.01</c:v>
                </c:pt>
                <c:pt idx="2">
                  <c:v>#N/A</c:v>
                </c:pt>
                <c:pt idx="3">
                  <c:v>4.74</c:v>
                </c:pt>
                <c:pt idx="4">
                  <c:v>#N/A</c:v>
                </c:pt>
                <c:pt idx="5">
                  <c:v>5.5</c:v>
                </c:pt>
                <c:pt idx="6">
                  <c:v>#N/A</c:v>
                </c:pt>
                <c:pt idx="7">
                  <c:v>6.34</c:v>
                </c:pt>
                <c:pt idx="8">
                  <c:v>#N/A</c:v>
                </c:pt>
                <c:pt idx="9">
                  <c:v>6.67</c:v>
                </c:pt>
              </c:numCache>
            </c:numRef>
          </c:val>
          <c:extLst>
            <c:ext xmlns:c16="http://schemas.microsoft.com/office/drawing/2014/chart" uri="{C3380CC4-5D6E-409C-BE32-E72D297353CC}">
              <c16:uniqueId val="{00000008-DAB2-4133-A4F7-1B5E2DBA25C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1.33</c:v>
                </c:pt>
                <c:pt idx="1">
                  <c:v>#N/A</c:v>
                </c:pt>
                <c:pt idx="2">
                  <c:v>0.92</c:v>
                </c:pt>
                <c:pt idx="3">
                  <c:v>#N/A</c:v>
                </c:pt>
                <c:pt idx="4">
                  <c:v>0.62</c:v>
                </c:pt>
                <c:pt idx="5">
                  <c:v>#N/A</c:v>
                </c:pt>
                <c:pt idx="6">
                  <c:v>0.86</c:v>
                </c:pt>
                <c:pt idx="7">
                  <c:v>#N/A</c:v>
                </c:pt>
                <c:pt idx="8">
                  <c:v>0.96</c:v>
                </c:pt>
                <c:pt idx="9">
                  <c:v>#N/A</c:v>
                </c:pt>
              </c:numCache>
            </c:numRef>
          </c:val>
          <c:extLst>
            <c:ext xmlns:c16="http://schemas.microsoft.com/office/drawing/2014/chart" uri="{C3380CC4-5D6E-409C-BE32-E72D297353CC}">
              <c16:uniqueId val="{00000009-DAB2-4133-A4F7-1B5E2DBA25C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58960</c:v>
                </c:pt>
                <c:pt idx="5">
                  <c:v>56746</c:v>
                </c:pt>
                <c:pt idx="8">
                  <c:v>55199</c:v>
                </c:pt>
                <c:pt idx="11">
                  <c:v>55765</c:v>
                </c:pt>
                <c:pt idx="14">
                  <c:v>49993</c:v>
                </c:pt>
              </c:numCache>
            </c:numRef>
          </c:val>
          <c:extLst>
            <c:ext xmlns:c16="http://schemas.microsoft.com/office/drawing/2014/chart" uri="{C3380CC4-5D6E-409C-BE32-E72D297353CC}">
              <c16:uniqueId val="{00000000-0046-4009-A454-C8ADDE3403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11</c:v>
                </c:pt>
                <c:pt idx="3">
                  <c:v>27</c:v>
                </c:pt>
                <c:pt idx="6">
                  <c:v>33</c:v>
                </c:pt>
                <c:pt idx="9">
                  <c:v>54</c:v>
                </c:pt>
                <c:pt idx="12">
                  <c:v>0</c:v>
                </c:pt>
              </c:numCache>
            </c:numRef>
          </c:val>
          <c:extLst>
            <c:ext xmlns:c16="http://schemas.microsoft.com/office/drawing/2014/chart" uri="{C3380CC4-5D6E-409C-BE32-E72D297353CC}">
              <c16:uniqueId val="{00000001-0046-4009-A454-C8ADDE3403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158</c:v>
                </c:pt>
                <c:pt idx="3">
                  <c:v>345</c:v>
                </c:pt>
                <c:pt idx="6">
                  <c:v>343</c:v>
                </c:pt>
                <c:pt idx="9">
                  <c:v>338</c:v>
                </c:pt>
                <c:pt idx="12">
                  <c:v>312</c:v>
                </c:pt>
              </c:numCache>
            </c:numRef>
          </c:val>
          <c:extLst>
            <c:ext xmlns:c16="http://schemas.microsoft.com/office/drawing/2014/chart" uri="{C3380CC4-5D6E-409C-BE32-E72D297353CC}">
              <c16:uniqueId val="{00000002-0046-4009-A454-C8ADDE3403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653</c:v>
                </c:pt>
                <c:pt idx="3">
                  <c:v>633</c:v>
                </c:pt>
                <c:pt idx="6">
                  <c:v>644</c:v>
                </c:pt>
                <c:pt idx="9">
                  <c:v>791</c:v>
                </c:pt>
                <c:pt idx="12">
                  <c:v>832</c:v>
                </c:pt>
              </c:numCache>
            </c:numRef>
          </c:val>
          <c:extLst>
            <c:ext xmlns:c16="http://schemas.microsoft.com/office/drawing/2014/chart" uri="{C3380CC4-5D6E-409C-BE32-E72D297353CC}">
              <c16:uniqueId val="{00000003-0046-4009-A454-C8ADDE3403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2607</c:v>
                </c:pt>
                <c:pt idx="3">
                  <c:v>2676</c:v>
                </c:pt>
                <c:pt idx="6">
                  <c:v>2678</c:v>
                </c:pt>
                <c:pt idx="9">
                  <c:v>2807</c:v>
                </c:pt>
                <c:pt idx="12">
                  <c:v>2574</c:v>
                </c:pt>
              </c:numCache>
            </c:numRef>
          </c:val>
          <c:extLst>
            <c:ext xmlns:c16="http://schemas.microsoft.com/office/drawing/2014/chart" uri="{C3380CC4-5D6E-409C-BE32-E72D297353CC}">
              <c16:uniqueId val="{00000004-0046-4009-A454-C8ADDE3403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46-4009-A454-C8ADDE3403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46-4009-A454-C8ADDE3403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87900</c:v>
                </c:pt>
                <c:pt idx="3">
                  <c:v>88221</c:v>
                </c:pt>
                <c:pt idx="6">
                  <c:v>86801</c:v>
                </c:pt>
                <c:pt idx="9">
                  <c:v>89348</c:v>
                </c:pt>
                <c:pt idx="12">
                  <c:v>87357</c:v>
                </c:pt>
              </c:numCache>
            </c:numRef>
          </c:val>
          <c:extLst>
            <c:ext xmlns:c16="http://schemas.microsoft.com/office/drawing/2014/chart" uri="{C3380CC4-5D6E-409C-BE32-E72D297353CC}">
              <c16:uniqueId val="{00000007-0046-4009-A454-C8ADDE340336}"/>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32369</c:v>
                </c:pt>
                <c:pt idx="2">
                  <c:v>#N/A</c:v>
                </c:pt>
                <c:pt idx="3">
                  <c:v>#N/A</c:v>
                </c:pt>
                <c:pt idx="4">
                  <c:v>35156</c:v>
                </c:pt>
                <c:pt idx="5">
                  <c:v>#N/A</c:v>
                </c:pt>
                <c:pt idx="6">
                  <c:v>#N/A</c:v>
                </c:pt>
                <c:pt idx="7">
                  <c:v>35300</c:v>
                </c:pt>
                <c:pt idx="8">
                  <c:v>#N/A</c:v>
                </c:pt>
                <c:pt idx="9">
                  <c:v>#N/A</c:v>
                </c:pt>
                <c:pt idx="10">
                  <c:v>37573</c:v>
                </c:pt>
                <c:pt idx="11">
                  <c:v>#N/A</c:v>
                </c:pt>
                <c:pt idx="12">
                  <c:v>#N/A</c:v>
                </c:pt>
                <c:pt idx="13">
                  <c:v>41082</c:v>
                </c:pt>
                <c:pt idx="14">
                  <c:v>#N/A</c:v>
                </c:pt>
              </c:numCache>
            </c:numRef>
          </c:val>
          <c:smooth val="0"/>
          <c:extLst>
            <c:ext xmlns:c16="http://schemas.microsoft.com/office/drawing/2014/chart" uri="{C3380CC4-5D6E-409C-BE32-E72D297353CC}">
              <c16:uniqueId val="{00000008-0046-4009-A454-C8ADDE340336}"/>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659495</c:v>
                </c:pt>
                <c:pt idx="5">
                  <c:v>652812</c:v>
                </c:pt>
                <c:pt idx="8">
                  <c:v>642020</c:v>
                </c:pt>
                <c:pt idx="11">
                  <c:v>617890</c:v>
                </c:pt>
                <c:pt idx="14">
                  <c:v>609147</c:v>
                </c:pt>
              </c:numCache>
            </c:numRef>
          </c:val>
          <c:extLst>
            <c:ext xmlns:c16="http://schemas.microsoft.com/office/drawing/2014/chart" uri="{C3380CC4-5D6E-409C-BE32-E72D297353CC}">
              <c16:uniqueId val="{00000000-A39A-4197-87F6-297A5AC5CC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13299</c:v>
                </c:pt>
                <c:pt idx="5">
                  <c:v>11817</c:v>
                </c:pt>
                <c:pt idx="8">
                  <c:v>10231</c:v>
                </c:pt>
                <c:pt idx="11">
                  <c:v>9022</c:v>
                </c:pt>
                <c:pt idx="14">
                  <c:v>7501</c:v>
                </c:pt>
              </c:numCache>
            </c:numRef>
          </c:val>
          <c:extLst>
            <c:ext xmlns:c16="http://schemas.microsoft.com/office/drawing/2014/chart" uri="{C3380CC4-5D6E-409C-BE32-E72D297353CC}">
              <c16:uniqueId val="{00000001-A39A-4197-87F6-297A5AC5CC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39264</c:v>
                </c:pt>
                <c:pt idx="5">
                  <c:v>64077</c:v>
                </c:pt>
                <c:pt idx="8">
                  <c:v>62537</c:v>
                </c:pt>
                <c:pt idx="11">
                  <c:v>64041</c:v>
                </c:pt>
                <c:pt idx="14">
                  <c:v>51791</c:v>
                </c:pt>
              </c:numCache>
            </c:numRef>
          </c:val>
          <c:extLst>
            <c:ext xmlns:c16="http://schemas.microsoft.com/office/drawing/2014/chart" uri="{C3380CC4-5D6E-409C-BE32-E72D297353CC}">
              <c16:uniqueId val="{00000002-A39A-4197-87F6-297A5AC5CC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9A-4197-87F6-297A5AC5CC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9A-4197-87F6-297A5AC5CC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7832</c:v>
                </c:pt>
                <c:pt idx="3">
                  <c:v>7518</c:v>
                </c:pt>
                <c:pt idx="6">
                  <c:v>7331</c:v>
                </c:pt>
                <c:pt idx="9">
                  <c:v>6962</c:v>
                </c:pt>
                <c:pt idx="12">
                  <c:v>6681</c:v>
                </c:pt>
              </c:numCache>
            </c:numRef>
          </c:val>
          <c:extLst>
            <c:ext xmlns:c16="http://schemas.microsoft.com/office/drawing/2014/chart" uri="{C3380CC4-5D6E-409C-BE32-E72D297353CC}">
              <c16:uniqueId val="{00000005-A39A-4197-87F6-297A5AC5CC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123787</c:v>
                </c:pt>
                <c:pt idx="3">
                  <c:v>117771</c:v>
                </c:pt>
                <c:pt idx="6">
                  <c:v>111875</c:v>
                </c:pt>
                <c:pt idx="9">
                  <c:v>113100</c:v>
                </c:pt>
                <c:pt idx="12">
                  <c:v>108463</c:v>
                </c:pt>
              </c:numCache>
            </c:numRef>
          </c:val>
          <c:extLst>
            <c:ext xmlns:c16="http://schemas.microsoft.com/office/drawing/2014/chart" uri="{C3380CC4-5D6E-409C-BE32-E72D297353CC}">
              <c16:uniqueId val="{00000006-A39A-4197-87F6-297A5AC5CC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5043</c:v>
                </c:pt>
                <c:pt idx="3">
                  <c:v>4938</c:v>
                </c:pt>
                <c:pt idx="6">
                  <c:v>4542</c:v>
                </c:pt>
                <c:pt idx="9">
                  <c:v>4038</c:v>
                </c:pt>
                <c:pt idx="12">
                  <c:v>3521</c:v>
                </c:pt>
              </c:numCache>
            </c:numRef>
          </c:val>
          <c:extLst>
            <c:ext xmlns:c16="http://schemas.microsoft.com/office/drawing/2014/chart" uri="{C3380CC4-5D6E-409C-BE32-E72D297353CC}">
              <c16:uniqueId val="{00000007-A39A-4197-87F6-297A5AC5CC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24080</c:v>
                </c:pt>
                <c:pt idx="3">
                  <c:v>24724</c:v>
                </c:pt>
                <c:pt idx="6">
                  <c:v>28959</c:v>
                </c:pt>
                <c:pt idx="9">
                  <c:v>29582</c:v>
                </c:pt>
                <c:pt idx="12">
                  <c:v>29014</c:v>
                </c:pt>
              </c:numCache>
            </c:numRef>
          </c:val>
          <c:extLst>
            <c:ext xmlns:c16="http://schemas.microsoft.com/office/drawing/2014/chart" uri="{C3380CC4-5D6E-409C-BE32-E72D297353CC}">
              <c16:uniqueId val="{00000008-A39A-4197-87F6-297A5AC5CC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773</c:v>
                </c:pt>
                <c:pt idx="3">
                  <c:v>677</c:v>
                </c:pt>
                <c:pt idx="6">
                  <c:v>594</c:v>
                </c:pt>
                <c:pt idx="9">
                  <c:v>516</c:v>
                </c:pt>
                <c:pt idx="12">
                  <c:v>765</c:v>
                </c:pt>
              </c:numCache>
            </c:numRef>
          </c:val>
          <c:extLst>
            <c:ext xmlns:c16="http://schemas.microsoft.com/office/drawing/2014/chart" uri="{C3380CC4-5D6E-409C-BE32-E72D297353CC}">
              <c16:uniqueId val="{00000009-A39A-4197-87F6-297A5AC5CC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1184289</c:v>
                </c:pt>
                <c:pt idx="3">
                  <c:v>1180413</c:v>
                </c:pt>
                <c:pt idx="6">
                  <c:v>1164637</c:v>
                </c:pt>
                <c:pt idx="9">
                  <c:v>1146909</c:v>
                </c:pt>
                <c:pt idx="12">
                  <c:v>1129707</c:v>
                </c:pt>
              </c:numCache>
            </c:numRef>
          </c:val>
          <c:extLst>
            <c:ext xmlns:c16="http://schemas.microsoft.com/office/drawing/2014/chart" uri="{C3380CC4-5D6E-409C-BE32-E72D297353CC}">
              <c16:uniqueId val="{0000000A-A39A-4197-87F6-297A5AC5CCD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633747</c:v>
                </c:pt>
                <c:pt idx="2">
                  <c:v>#N/A</c:v>
                </c:pt>
                <c:pt idx="3">
                  <c:v>#N/A</c:v>
                </c:pt>
                <c:pt idx="4">
                  <c:v>607334</c:v>
                </c:pt>
                <c:pt idx="5">
                  <c:v>#N/A</c:v>
                </c:pt>
                <c:pt idx="6">
                  <c:v>#N/A</c:v>
                </c:pt>
                <c:pt idx="7">
                  <c:v>603150</c:v>
                </c:pt>
                <c:pt idx="8">
                  <c:v>#N/A</c:v>
                </c:pt>
                <c:pt idx="9">
                  <c:v>#N/A</c:v>
                </c:pt>
                <c:pt idx="10">
                  <c:v>610155</c:v>
                </c:pt>
                <c:pt idx="11">
                  <c:v>#N/A</c:v>
                </c:pt>
                <c:pt idx="12">
                  <c:v>#N/A</c:v>
                </c:pt>
                <c:pt idx="13">
                  <c:v>609713</c:v>
                </c:pt>
                <c:pt idx="14">
                  <c:v>#N/A</c:v>
                </c:pt>
              </c:numCache>
            </c:numRef>
          </c:val>
          <c:smooth val="0"/>
          <c:extLst>
            <c:ext xmlns:c16="http://schemas.microsoft.com/office/drawing/2014/chart" uri="{C3380CC4-5D6E-409C-BE32-E72D297353CC}">
              <c16:uniqueId val="{0000000B-A39A-4197-87F6-297A5AC5CCD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22926</c:v>
                </c:pt>
                <c:pt idx="1">
                  <c:v>26976</c:v>
                </c:pt>
                <c:pt idx="2">
                  <c:v>17403</c:v>
                </c:pt>
              </c:numCache>
            </c:numRef>
          </c:val>
          <c:extLst>
            <c:ext xmlns:c16="http://schemas.microsoft.com/office/drawing/2014/chart" uri="{C3380CC4-5D6E-409C-BE32-E72D297353CC}">
              <c16:uniqueId val="{00000000-1DF3-4002-BBD4-35C5A7ADC0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18910</c:v>
                </c:pt>
                <c:pt idx="1">
                  <c:v>18910</c:v>
                </c:pt>
                <c:pt idx="2">
                  <c:v>18302</c:v>
                </c:pt>
              </c:numCache>
            </c:numRef>
          </c:val>
          <c:extLst>
            <c:ext xmlns:c16="http://schemas.microsoft.com/office/drawing/2014/chart" uri="{C3380CC4-5D6E-409C-BE32-E72D297353CC}">
              <c16:uniqueId val="{00000001-1DF3-4002-BBD4-35C5A7ADC0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27997</c:v>
                </c:pt>
                <c:pt idx="1">
                  <c:v>24834</c:v>
                </c:pt>
                <c:pt idx="2">
                  <c:v>23048</c:v>
                </c:pt>
              </c:numCache>
            </c:numRef>
          </c:val>
          <c:extLst>
            <c:ext xmlns:c16="http://schemas.microsoft.com/office/drawing/2014/chart" uri="{C3380CC4-5D6E-409C-BE32-E72D297353CC}">
              <c16:uniqueId val="{00000002-1DF3-4002-BBD4-35C5A7ADC0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定時償還額の減少等により減少した。</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臨時財政対策債償還費の減等に伴う基準財政需要額算入額の減や特定財源の額の減等により、令和６年度の算入公債費等は令和５年度に比べ減少した。</a:t>
          </a:r>
        </a:p>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令和６年度の分子は、算入公債費等の減等により令和５年度に比べ増加した。</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令和６年度においては、類似団体平均を上回ったが、早期健全化基準未満であるため、今後も公債費平準化等の取組みを通じて、自由度の高い県政運営の実現を目指していく。</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平成９年度及び平成</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年度に満期一括償還債を発行し、各年度計画的に減債基金に積立てを行っている。平成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年度に、平成９年度発行債について満期一括償還を行ったため、残高及び積立相当額がゼロとなった。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a:t>
          </a:r>
        </a:p>
        <a:p>
          <a:r>
            <a:rPr kumimoji="1" lang="ja-JP" altLang="en-US" sz="1200">
              <a:latin typeface="ＭＳ ゴシック" pitchFamily="49" charset="-128"/>
              <a:ea typeface="ＭＳ ゴシック" pitchFamily="49" charset="-128"/>
            </a:rPr>
            <a:t>　一般会計等に係る地方債の現在高の減少や、職員数の減少に伴う退職手当負担見込額の減少等により、将来負担額は減少している。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○充当可能財源等</a:t>
          </a:r>
        </a:p>
        <a:p>
          <a:r>
            <a:rPr kumimoji="1" lang="ja-JP" altLang="en-US" sz="1200">
              <a:latin typeface="ＭＳ ゴシック" pitchFamily="49" charset="-128"/>
              <a:ea typeface="ＭＳ ゴシック" pitchFamily="49" charset="-128"/>
            </a:rPr>
            <a:t>　地方債現在高に係る基準財政需要額算入見込額の減少等により、充当可能財源は減少している。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充当可能財源等の減少以上に将来負担額が減少したことにより、減少している。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早期健全化基準未満であるが、今後とも徹底した歳出の見直しや計画的な県債の償還等により将来負担比率の更なる改善を図る。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・「財政調整基金」に決算剰余金を令和５年度に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億円を積み立てた一方、令和５年度において「地域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医療介護総合確保基金」を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億円取り崩したこと、令和６年度において「財政調整基金」を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基金全体としては令和４年度末から令和６年度末にかけて、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・令和７年度は新たに「高等学校等教育改革促進基金」を設置する一方、厳しい財政運営が余儀なくされる状況において、調整基金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の取崩し等により、基金全体として中長期的には減少することが見込まれる。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・県有施設整備基金：県庁舎、地方合同庁舎その他大規模な施設の建設及び改修の資金への充当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・新型コロナウイルス感染症・物価高騰対応地方創生臨時基金：新型コロナウイルス感染症及びそのまん延防止のための措置並びに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物価の高騰の影響を受けている地域経済及び県民生活を支援する事業の実施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・地域医療介護総合確保基金：医療提供体制、地域包括ケアシステムの構築に関する事業を実施するため、令和６年度に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・新型コロナウイルス感染症・物価高騰対応地方創生臨時基金：中小事業者、農林漁業者の信用保証料、利子補給等に対応するため、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・地域医療介護総合確保基金：医療提供体制、地域包括ケアシステムの構築に関する事業を実施するため、令和７年度に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・新型コロナウイルス感染症・物価高騰対応地方創生臨時基金：中小事業者、農林漁業者の信用保証料、利子補給等に対応するため、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・景気の動向による法人関係税等の変動</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・社会保障関係経費等への対応のための歳出の増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・定年退職に伴う退職手当の増による歳出の増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・今後も多額の財源不足が見込まれており、何も対策を講じなければ、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年度に「財政調整基金」は枯渇する状況となっているこ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とから、歳入・歳出の両面から財源不足の解消に向けた対応策を講じることにより、「財政調整基金」取崩しの抑制に努める。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・県債償還に係る財源に充当するため、令和６年度に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・「財政調整基金」と同様に、歳入・歳出の両面から財源不足の解消に向けた対応策を講じることにより、「減債基金」取崩しの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1,012,355
1,002,037
9,323.15
674,209,779
661,550,290
5,324,398
335,547,047
1,128,936,417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堅調な企業業績による法人関係税の増加等に伴い、基準財政収入額が微増し、財政力指数は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783917"/>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58283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令和６年度は、前年度から比率が</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ポイント悪化し、グループ内平均値を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上回った。分母である経常一般財源等については、定額減税の実施に伴い地方税が減少した一方で、地方譲与税や地方特例交付金が増加したことにより、前年度比で増となった。分子である経常経費充当一般財源については、定年延長に伴う退職金の増等による人件費の増等に伴い前年度比で大幅に増となった。分子の増の影響が分母の増を上回ったため、比率としては悪化したものである。</a:t>
          </a:r>
        </a:p>
        <a:p>
          <a:r>
            <a:rPr kumimoji="1" lang="ja-JP" altLang="en-US" sz="1100">
              <a:latin typeface="ＭＳ Ｐゴシック" panose="020B0600070205080204" pitchFamily="50" charset="-128"/>
              <a:ea typeface="ＭＳ Ｐゴシック" panose="020B0600070205080204" pitchFamily="50" charset="-128"/>
            </a:rPr>
            <a:t>　引き続き、事務事業の見直し・改善や行政経費の節減・効率化等、徹底した歳出の見直し及び歳入の確保により自由度の高い財政への転換に努め、経常収支比率の改善を目指す。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65</xdr:row>
      <xdr:rowOff>26105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14567"/>
          <a:ext cx="838200" cy="4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64</xdr:row>
      <xdr:rowOff>9878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14567"/>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103011</xdr:rowOff>
    </xdr:from>
    <xdr:to>
      <xdr:col>15</xdr:col>
      <xdr:colOff>82550</xdr:colOff>
      <xdr:row>64</xdr:row>
      <xdr:rowOff>9878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18561"/>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103011</xdr:rowOff>
    </xdr:from>
    <xdr:to>
      <xdr:col>11</xdr:col>
      <xdr:colOff>31750</xdr:colOff>
      <xdr:row>64</xdr:row>
      <xdr:rowOff>23283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18561"/>
          <a:ext cx="889000" cy="77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146755</xdr:rowOff>
    </xdr:from>
    <xdr:to>
      <xdr:col>23</xdr:col>
      <xdr:colOff>184150</xdr:colOff>
      <xdr:row>65</xdr:row>
      <xdr:rowOff>76905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118832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9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130528</xdr:rowOff>
    </xdr:from>
    <xdr:to>
      <xdr:col>15</xdr:col>
      <xdr:colOff>133350</xdr:colOff>
      <xdr:row>64</xdr:row>
      <xdr:rowOff>60678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45455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52211</xdr:rowOff>
    </xdr:from>
    <xdr:to>
      <xdr:col>11</xdr:col>
      <xdr:colOff>82550</xdr:colOff>
      <xdr:row>59</xdr:row>
      <xdr:rowOff>153811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138588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は新型コロナウイルス感染症の５類移行に伴いコロナ関連物件費が減少したほか、定年引上げに伴い人件費（退職金）が減少したが、令和６年度は道路除雪費が前年度を上回ったことに加え、定年退職者が生じる年度であることから人件費（退職金）が増加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人口１人当たりの決算額は、継続的にグループ内平均値を上回っている。この要因としては、人件費がグループ内平均を上回っていることや、道路除雪費等が多額なこと等がある。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今後も知事部局一般会計職員の定員管理や事務事業の見直し・改善等について、これまでの取組みを後退させず、効率化に努めるなど、たゆむことなく行財政改革に取り組み、財政の健全化に努めていく。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2634</xdr:rowOff>
    </xdr:from>
    <xdr:to>
      <xdr:col>23</xdr:col>
      <xdr:colOff>133350</xdr:colOff>
      <xdr:row>85</xdr:row>
      <xdr:rowOff>10206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2984"/>
          <a:ext cx="838200" cy="3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2634</xdr:rowOff>
    </xdr:from>
    <xdr:to>
      <xdr:col>19</xdr:col>
      <xdr:colOff>133350</xdr:colOff>
      <xdr:row>85</xdr:row>
      <xdr:rowOff>165568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32984"/>
          <a:ext cx="889000" cy="50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95397</xdr:rowOff>
    </xdr:from>
    <xdr:to>
      <xdr:col>15</xdr:col>
      <xdr:colOff>82550</xdr:colOff>
      <xdr:row>85</xdr:row>
      <xdr:rowOff>165568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5747"/>
          <a:ext cx="889000" cy="4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95397</xdr:rowOff>
    </xdr:from>
    <xdr:to>
      <xdr:col>11</xdr:col>
      <xdr:colOff>31750</xdr:colOff>
      <xdr:row>83</xdr:row>
      <xdr:rowOff>156170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25747"/>
          <a:ext cx="889000" cy="6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130856</xdr:rowOff>
    </xdr:from>
    <xdr:to>
      <xdr:col>23</xdr:col>
      <xdr:colOff>184150</xdr:colOff>
      <xdr:row>85</xdr:row>
      <xdr:rowOff>61006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102933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123284</xdr:rowOff>
    </xdr:from>
    <xdr:to>
      <xdr:col>19</xdr:col>
      <xdr:colOff>184150</xdr:colOff>
      <xdr:row>83</xdr:row>
      <xdr:rowOff>53434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38211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114768</xdr:rowOff>
    </xdr:from>
    <xdr:to>
      <xdr:col>15</xdr:col>
      <xdr:colOff>133350</xdr:colOff>
      <xdr:row>86</xdr:row>
      <xdr:rowOff>44918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29695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7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44597</xdr:rowOff>
    </xdr:from>
    <xdr:to>
      <xdr:col>11</xdr:col>
      <xdr:colOff>82550</xdr:colOff>
      <xdr:row>83</xdr:row>
      <xdr:rowOff>146197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130974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6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105370</xdr:rowOff>
    </xdr:from>
    <xdr:to>
      <xdr:col>7</xdr:col>
      <xdr:colOff>31750</xdr:colOff>
      <xdr:row>84</xdr:row>
      <xdr:rowOff>35520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20297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近年のラスパイレス指数に大きな変動はないところ。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県民の理解と納得が得られるよう、引き続き人事委員会勧告を尊重しながら適正な給与管理に努めていく。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150284</xdr:rowOff>
    </xdr:from>
    <xdr:to>
      <xdr:col>81</xdr:col>
      <xdr:colOff>44450</xdr:colOff>
      <xdr:row>90</xdr:row>
      <xdr:rowOff>59266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4093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150284</xdr:rowOff>
    </xdr:from>
    <xdr:to>
      <xdr:col>77</xdr:col>
      <xdr:colOff>44450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409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150284</xdr:rowOff>
    </xdr:from>
    <xdr:to>
      <xdr:col>72</xdr:col>
      <xdr:colOff>203200</xdr:colOff>
      <xdr:row>89</xdr:row>
      <xdr:rowOff>150284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409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150284</xdr:rowOff>
    </xdr:from>
    <xdr:to>
      <xdr:col>68</xdr:col>
      <xdr:colOff>152400</xdr:colOff>
      <xdr:row>90</xdr:row>
      <xdr:rowOff>19050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4093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90</xdr:row>
      <xdr:rowOff>8466</xdr:rowOff>
    </xdr:from>
    <xdr:to>
      <xdr:col>81</xdr:col>
      <xdr:colOff>95250</xdr:colOff>
      <xdr:row>90</xdr:row>
      <xdr:rowOff>110066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75793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33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139700</xdr:rowOff>
    </xdr:from>
    <xdr:to>
      <xdr:col>64</xdr:col>
      <xdr:colOff>152400</xdr:colOff>
      <xdr:row>90</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減少の急速な進行等を踏まえ、無駄のない簡素で効率的な組織機構、人員体制の実現に向けて不断の見直しを行うとともに、新たな行政課題にも的確に対応できるよう、見直しにより生み出した人員を必要性を厳選のうえ配置して対応するなど、スクラップ・アンド・ビルドを基本とした適正な定員管理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なお、教育委員会、警察本部の特に配慮を要する教育、治安などの分野の現場機能に係るものについては、別途、適正な定員管理を実施する。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128670</xdr:rowOff>
    </xdr:from>
    <xdr:to>
      <xdr:col>81</xdr:col>
      <xdr:colOff>44450</xdr:colOff>
      <xdr:row>62</xdr:row>
      <xdr:rowOff>39705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587120"/>
          <a:ext cx="8382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67501</xdr:rowOff>
    </xdr:from>
    <xdr:to>
      <xdr:col>77</xdr:col>
      <xdr:colOff>44450</xdr:colOff>
      <xdr:row>61</xdr:row>
      <xdr:rowOff>128670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525951"/>
          <a:ext cx="889000" cy="6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49242</xdr:rowOff>
    </xdr:from>
    <xdr:to>
      <xdr:col>72</xdr:col>
      <xdr:colOff>203200</xdr:colOff>
      <xdr:row>61</xdr:row>
      <xdr:rowOff>67501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507692"/>
          <a:ext cx="889000" cy="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144080</xdr:rowOff>
    </xdr:from>
    <xdr:to>
      <xdr:col>68</xdr:col>
      <xdr:colOff>152400</xdr:colOff>
      <xdr:row>61</xdr:row>
      <xdr:rowOff>49242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431080"/>
          <a:ext cx="889000" cy="7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171204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62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6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160355</xdr:rowOff>
    </xdr:from>
    <xdr:to>
      <xdr:col>81</xdr:col>
      <xdr:colOff>95250</xdr:colOff>
      <xdr:row>62</xdr:row>
      <xdr:rowOff>90505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6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5432</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4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77870</xdr:rowOff>
    </xdr:from>
    <xdr:to>
      <xdr:col>77</xdr:col>
      <xdr:colOff>95250</xdr:colOff>
      <xdr:row>62</xdr:row>
      <xdr:rowOff>8020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5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164247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62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16701</xdr:rowOff>
    </xdr:from>
    <xdr:to>
      <xdr:col>73</xdr:col>
      <xdr:colOff>44450</xdr:colOff>
      <xdr:row>61</xdr:row>
      <xdr:rowOff>118301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4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103078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56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169892</xdr:rowOff>
    </xdr:from>
    <xdr:to>
      <xdr:col>68</xdr:col>
      <xdr:colOff>203200</xdr:colOff>
      <xdr:row>61</xdr:row>
      <xdr:rowOff>100042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4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110219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2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93280</xdr:rowOff>
    </xdr:from>
    <xdr:to>
      <xdr:col>64</xdr:col>
      <xdr:colOff>152400</xdr:colOff>
      <xdr:row>61</xdr:row>
      <xdr:rowOff>23430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38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33607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14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令和６年度については、算入公債費等の減等により、前年度と比較して、実質公債費比率は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今後も県債発行の抑制に努めるとともに、公債費平準化等の取組みを通じて、実質公債費比率の上昇を抑える。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44</xdr:row>
      <xdr:rowOff>20320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74193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43</xdr:row>
      <xdr:rowOff>46990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72986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97790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722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25400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令和６年度は、臨時財政対策債をはじめ、一般会計等の地方債現在高が減少したことや、標準税収入額及び普通交付税額の増加等により比率が改善した。</a:t>
          </a:r>
        </a:p>
        <a:p>
          <a:r>
            <a:rPr kumimoji="1" lang="ja-JP" altLang="en-US" sz="1300">
              <a:latin typeface="ＭＳ Ｐゴシック" panose="020B0600070205080204" pitchFamily="50" charset="-128"/>
              <a:ea typeface="ＭＳ Ｐゴシック" panose="020B0600070205080204" pitchFamily="50" charset="-128"/>
            </a:rPr>
            <a:t>　しかし、なおグループ内平均を上回って推移しており、その主な要因としては、交付税措置がない地方債現在高が多く、公営企業債等繰入見込額が多い一方で、充当可能基金が少ないことなどが挙げられる。</a:t>
          </a:r>
        </a:p>
        <a:p>
          <a:r>
            <a:rPr kumimoji="1" lang="ja-JP" altLang="en-US" sz="1300">
              <a:latin typeface="ＭＳ Ｐゴシック" panose="020B0600070205080204" pitchFamily="50" charset="-128"/>
              <a:ea typeface="ＭＳ Ｐゴシック" panose="020B0600070205080204" pitchFamily="50" charset="-128"/>
            </a:rPr>
            <a:t>　引き続き、県債発行の抑制に努めること等により、今後も改善を図っていく。</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46177</xdr:rowOff>
    </xdr:from>
    <xdr:to>
      <xdr:col>81</xdr:col>
      <xdr:colOff>44450</xdr:colOff>
      <xdr:row>20</xdr:row>
      <xdr:rowOff>75616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475177"/>
          <a:ext cx="8382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69342</xdr:rowOff>
    </xdr:from>
    <xdr:to>
      <xdr:col>77</xdr:col>
      <xdr:colOff>44450</xdr:colOff>
      <xdr:row>20</xdr:row>
      <xdr:rowOff>75616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5290800" y="3498342"/>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42799</xdr:rowOff>
    </xdr:from>
    <xdr:to>
      <xdr:col>72</xdr:col>
      <xdr:colOff>203200</xdr:colOff>
      <xdr:row>20</xdr:row>
      <xdr:rowOff>69342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47179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42799</xdr:rowOff>
    </xdr:from>
    <xdr:to>
      <xdr:col>68</xdr:col>
      <xdr:colOff>152400</xdr:colOff>
      <xdr:row>20</xdr:row>
      <xdr:rowOff>156210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471799"/>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166827</xdr:rowOff>
    </xdr:from>
    <xdr:to>
      <xdr:col>81</xdr:col>
      <xdr:colOff>95250</xdr:colOff>
      <xdr:row>20</xdr:row>
      <xdr:rowOff>96977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4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62704</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32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24816</xdr:rowOff>
    </xdr:from>
    <xdr:to>
      <xdr:col>77</xdr:col>
      <xdr:colOff>95250</xdr:colOff>
      <xdr:row>20</xdr:row>
      <xdr:rowOff>126416</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4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111193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54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18542</xdr:rowOff>
    </xdr:from>
    <xdr:to>
      <xdr:col>73</xdr:col>
      <xdr:colOff>44450</xdr:colOff>
      <xdr:row>20</xdr:row>
      <xdr:rowOff>120142</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4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104919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53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163449</xdr:rowOff>
    </xdr:from>
    <xdr:to>
      <xdr:col>68</xdr:col>
      <xdr:colOff>203200</xdr:colOff>
      <xdr:row>20</xdr:row>
      <xdr:rowOff>93599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4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78376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50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105410</xdr:rowOff>
    </xdr:from>
    <xdr:to>
      <xdr:col>64</xdr:col>
      <xdr:colOff>152400</xdr:colOff>
      <xdr:row>21</xdr:row>
      <xdr:rowOff>35560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1,012,355
1,002,037
9,323.15
674,209,779
661,550,290
5,324,398
335,547,047
1,128,936,417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令和３年度は職員数の減等に伴う給料の減少等による人件費総額の減少に加え、地方交付税の増加等による経常一般財源等の増加により、前年度から改善している。</a:t>
          </a:r>
        </a:p>
        <a:p>
          <a:r>
            <a:rPr kumimoji="1" lang="ja-JP" altLang="en-US" sz="800">
              <a:latin typeface="ＭＳ Ｐゴシック" panose="020B0600070205080204" pitchFamily="50" charset="-128"/>
              <a:ea typeface="ＭＳ Ｐゴシック" panose="020B0600070205080204" pitchFamily="50" charset="-128"/>
            </a:rPr>
            <a:t>　令和４年度は職員数の減等に伴う給料の減少等により人件費総額は減少したが、地方交付税や臨時財政対策債の減少等により経常一般財源等が減少したため、前年度から悪化している。</a:t>
          </a:r>
        </a:p>
        <a:p>
          <a:r>
            <a:rPr kumimoji="1" lang="ja-JP" altLang="en-US" sz="800">
              <a:latin typeface="ＭＳ Ｐゴシック" panose="020B0600070205080204" pitchFamily="50" charset="-128"/>
              <a:ea typeface="ＭＳ Ｐゴシック" panose="020B0600070205080204" pitchFamily="50" charset="-128"/>
            </a:rPr>
            <a:t>　令和５年度は定年延長による退職手当の減少等により人件費総額が減少したことに加え、地方交付税の増加等による経常一般財源等の増加により、前年度より改善している。</a:t>
          </a:r>
        </a:p>
        <a:p>
          <a:r>
            <a:rPr kumimoji="1" lang="ja-JP" altLang="en-US" sz="800">
              <a:latin typeface="ＭＳ Ｐゴシック" panose="020B0600070205080204" pitchFamily="50" charset="-128"/>
              <a:ea typeface="ＭＳ Ｐゴシック" panose="020B0600070205080204" pitchFamily="50" charset="-128"/>
            </a:rPr>
            <a:t>　令和６年度は地方交付税の増加等により経常一般財源等は増加したが、定年延長による退職手当の増等により人件費総額が増加したことにより、前年度から悪化している。</a:t>
          </a:r>
        </a:p>
        <a:p>
          <a:r>
            <a:rPr kumimoji="1" lang="ja-JP" altLang="en-US" sz="800">
              <a:latin typeface="ＭＳ Ｐゴシック" panose="020B0600070205080204" pitchFamily="50" charset="-128"/>
              <a:ea typeface="ＭＳ Ｐゴシック" panose="020B0600070205080204" pitchFamily="50" charset="-128"/>
            </a:rPr>
            <a:t>　また、本県の比率はグループ内平均と同程度の水準まで改善したものの、依然として高い数値となっている。これは、ラスパイレス指数が高いことが要因である。</a:t>
          </a:r>
        </a:p>
        <a:p>
          <a:r>
            <a:rPr kumimoji="1" lang="ja-JP" altLang="en-US" sz="800">
              <a:latin typeface="ＭＳ Ｐゴシック" panose="020B0600070205080204" pitchFamily="50" charset="-128"/>
              <a:ea typeface="ＭＳ Ｐゴシック" panose="020B0600070205080204" pitchFamily="50" charset="-128"/>
            </a:rPr>
            <a:t>　知事部局一般会計職員の定員管理について、これまでの取組みを後退させず、効率化に努めるなど、たゆむことなく行財政改革に取り組むことにより、比率の改善を目指す。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165100</xdr:rowOff>
    </xdr:from>
    <xdr:to>
      <xdr:col>24</xdr:col>
      <xdr:colOff>25400</xdr:colOff>
      <xdr:row>37</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82295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165100</xdr:rowOff>
    </xdr:from>
    <xdr:to>
      <xdr:col>19</xdr:col>
      <xdr:colOff>187325</xdr:colOff>
      <xdr:row>37</xdr:row>
      <xdr:rowOff>50800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8229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105427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37</xdr:row>
      <xdr:rowOff>50800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9563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36</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9563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114300</xdr:rowOff>
    </xdr:from>
    <xdr:to>
      <xdr:col>20</xdr:col>
      <xdr:colOff>38100</xdr:colOff>
      <xdr:row>34</xdr:row>
      <xdr:rowOff>44450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54627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54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0</xdr:rowOff>
    </xdr:from>
    <xdr:to>
      <xdr:col>15</xdr:col>
      <xdr:colOff>149225</xdr:colOff>
      <xdr:row>37</xdr:row>
      <xdr:rowOff>101600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86377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35577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地方交付税等の経常一般財源等の増減により、若干の上下動はあるものの、令和元年度以降はグループ内平均値を下回る傾向で推移している。</a:t>
          </a:r>
        </a:p>
        <a:p>
          <a:r>
            <a:rPr kumimoji="1" lang="ja-JP" altLang="en-US" sz="900">
              <a:latin typeface="ＭＳ Ｐゴシック" panose="020B0600070205080204" pitchFamily="50" charset="-128"/>
              <a:ea typeface="ＭＳ Ｐゴシック" panose="020B0600070205080204" pitchFamily="50" charset="-128"/>
            </a:rPr>
            <a:t>　令和４年度は、地方交付税や臨時財政対策債の減少等により経常一般財源等が減少し、電気料金の価格高騰等により物件費が増加したため、前年度比で</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ポイント悪化した。</a:t>
          </a:r>
        </a:p>
        <a:p>
          <a:r>
            <a:rPr kumimoji="1" lang="ja-JP" altLang="en-US" sz="900">
              <a:latin typeface="ＭＳ Ｐゴシック" panose="020B0600070205080204" pitchFamily="50" charset="-128"/>
              <a:ea typeface="ＭＳ Ｐゴシック" panose="020B0600070205080204" pitchFamily="50" charset="-128"/>
            </a:rPr>
            <a:t>　令和５年度は、地方交付税等の増加により経常一般財源等が増加した一方で、電気料金・重油の価格高騰等により物件費が増加したため、前年度比で</a:t>
          </a:r>
          <a:r>
            <a:rPr kumimoji="1" lang="en-US" altLang="ja-JP" sz="900">
              <a:latin typeface="ＭＳ Ｐゴシック" panose="020B0600070205080204" pitchFamily="50" charset="-128"/>
              <a:ea typeface="ＭＳ Ｐゴシック" panose="020B0600070205080204" pitchFamily="50" charset="-128"/>
            </a:rPr>
            <a:t>0.1</a:t>
          </a:r>
          <a:r>
            <a:rPr kumimoji="1" lang="ja-JP" altLang="en-US" sz="900">
              <a:latin typeface="ＭＳ Ｐゴシック" panose="020B0600070205080204" pitchFamily="50" charset="-128"/>
              <a:ea typeface="ＭＳ Ｐゴシック" panose="020B0600070205080204" pitchFamily="50" charset="-128"/>
            </a:rPr>
            <a:t>ポイント悪化した。</a:t>
          </a:r>
        </a:p>
        <a:p>
          <a:r>
            <a:rPr kumimoji="1" lang="ja-JP" altLang="en-US" sz="900">
              <a:latin typeface="ＭＳ Ｐゴシック" panose="020B0600070205080204" pitchFamily="50" charset="-128"/>
              <a:ea typeface="ＭＳ Ｐゴシック" panose="020B0600070205080204" pitchFamily="50" charset="-128"/>
            </a:rPr>
            <a:t>　令和６年度は、地方譲与税、地方交付税等の増加により経常一般財源等が増加した一方で、東北農林専門職大学の開校等により物件費が増加したため、前年度比で</a:t>
          </a:r>
          <a:r>
            <a:rPr kumimoji="1" lang="en-US" altLang="ja-JP" sz="900">
              <a:latin typeface="ＭＳ Ｐゴシック" panose="020B0600070205080204" pitchFamily="50" charset="-128"/>
              <a:ea typeface="ＭＳ Ｐゴシック" panose="020B0600070205080204" pitchFamily="50" charset="-128"/>
            </a:rPr>
            <a:t>0.2</a:t>
          </a:r>
          <a:r>
            <a:rPr kumimoji="1" lang="ja-JP" altLang="en-US" sz="900">
              <a:latin typeface="ＭＳ Ｐゴシック" panose="020B0600070205080204" pitchFamily="50" charset="-128"/>
              <a:ea typeface="ＭＳ Ｐゴシック" panose="020B0600070205080204" pitchFamily="50" charset="-128"/>
            </a:rPr>
            <a:t>ポイント悪化した。</a:t>
          </a:r>
        </a:p>
        <a:p>
          <a:endParaRPr kumimoji="1" lang="ja-JP" altLang="en-US"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今後とも、継続して歳出の見直しに努め、一層の改善を図っていく。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2527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247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12700</xdr:rowOff>
    </xdr:from>
    <xdr:to>
      <xdr:col>73</xdr:col>
      <xdr:colOff>180975</xdr:colOff>
      <xdr:row>14</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241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12700</xdr:rowOff>
    </xdr:from>
    <xdr:to>
      <xdr:col>69</xdr:col>
      <xdr:colOff>92075</xdr:colOff>
      <xdr:row>14</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224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133350</xdr:rowOff>
    </xdr:from>
    <xdr:to>
      <xdr:col>69</xdr:col>
      <xdr:colOff>142875</xdr:colOff>
      <xdr:row>13</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73677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195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近年、グループ内平均値を下回り、比較的良好な水準で推移している。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要因としては、生活保護費に係る保護率が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全国平均</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と比較して低いこと等により、経常経費充当一般財源等が少額であることが挙げられる。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latin typeface="ＭＳ Ｐゴシック" panose="020B0600070205080204" pitchFamily="50" charset="-128"/>
              <a:ea typeface="ＭＳ Ｐゴシック" panose="020B0600070205080204" pitchFamily="50" charset="-128"/>
            </a:rPr>
            <a:t>　今後も社会保障関係経費の増加に伴う扶助費の増加が見込まれるが、引き続き効率的かつ適切な予算執行に努めていく。</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35560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248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53</xdr:row>
      <xdr:rowOff>161290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248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53</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202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53</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202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156210</xdr:rowOff>
    </xdr:from>
    <xdr:to>
      <xdr:col>24</xdr:col>
      <xdr:colOff>76200</xdr:colOff>
      <xdr:row>54</xdr:row>
      <xdr:rowOff>86360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64787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110490</xdr:rowOff>
    </xdr:from>
    <xdr:to>
      <xdr:col>15</xdr:col>
      <xdr:colOff>149225</xdr:colOff>
      <xdr:row>54</xdr:row>
      <xdr:rowOff>40640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64770</xdr:rowOff>
    </xdr:from>
    <xdr:to>
      <xdr:col>11</xdr:col>
      <xdr:colOff>60325</xdr:colOff>
      <xdr:row>53</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5097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例年、除雪に係る維持補修費がグループ内他団体と比較して多額であること等から、グループ内平均値を上回る傾向で推移している。</a:t>
          </a:r>
        </a:p>
        <a:p>
          <a:r>
            <a:rPr kumimoji="1" lang="ja-JP" altLang="en-US" sz="1100">
              <a:latin typeface="ＭＳ Ｐゴシック" panose="020B0600070205080204" pitchFamily="50" charset="-128"/>
              <a:ea typeface="ＭＳ Ｐゴシック" panose="020B0600070205080204" pitchFamily="50" charset="-128"/>
            </a:rPr>
            <a:t>　令和６年度は分母となる経常一般財源等が地方譲与税、地方交付税等の増加により増となったものの、分子となる除雪経費が大きく増加したため、比率が上昇した。</a:t>
          </a:r>
        </a:p>
        <a:p>
          <a:r>
            <a:rPr kumimoji="1" lang="ja-JP" altLang="en-US" sz="1100">
              <a:latin typeface="ＭＳ Ｐゴシック" panose="020B0600070205080204" pitchFamily="50" charset="-128"/>
              <a:ea typeface="ＭＳ Ｐゴシック" panose="020B0600070205080204" pitchFamily="50" charset="-128"/>
            </a:rPr>
            <a:t>　今後とも、所要経費は確保するとともに、計画的、効率的かつ効果的な予算の執行に努め、より一層の比率の改善を目指す。</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92710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100711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60</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4782800" y="10071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60</xdr:row>
      <xdr:rowOff>58420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10208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004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グループ内平均値と同水準もしくはそれ以下で推移しているものの、令和６年度は公定価格の改定に伴う教育・保育給付費の増や、対象者数及び医療費の増に伴う後期高齢者医療財政安定化対策事業費等の増により、３年連続で比率が上昇した。</a:t>
          </a:r>
        </a:p>
        <a:p>
          <a:r>
            <a:rPr kumimoji="1" lang="ja-JP" altLang="en-US" sz="1100">
              <a:latin typeface="ＭＳ Ｐゴシック" panose="020B0600070205080204" pitchFamily="50" charset="-128"/>
              <a:ea typeface="ＭＳ Ｐゴシック" panose="020B0600070205080204" pitchFamily="50" charset="-128"/>
            </a:rPr>
            <a:t>　今後も、社会保障関係経費の自然増等による比率の上昇が見込まれるが、補助費等に係る事務事業の見直し・改善や歳出の適正化等を推進し、比率の一層の改善を図っていく。</a:t>
          </a: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31750</xdr:rowOff>
    </xdr:from>
    <xdr:to>
      <xdr:col>82</xdr:col>
      <xdr:colOff>107950</xdr:colOff>
      <xdr:row>36</xdr:row>
      <xdr:rowOff>107950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6203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36</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10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165100</xdr:rowOff>
    </xdr:from>
    <xdr:to>
      <xdr:col>73</xdr:col>
      <xdr:colOff>180975</xdr:colOff>
      <xdr:row>35</xdr:row>
      <xdr:rowOff>107950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58229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165100</xdr:rowOff>
    </xdr:from>
    <xdr:to>
      <xdr:col>69</xdr:col>
      <xdr:colOff>92075</xdr:colOff>
      <xdr:row>36</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58229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57150</xdr:rowOff>
    </xdr:from>
    <xdr:to>
      <xdr:col>82</xdr:col>
      <xdr:colOff>158750</xdr:colOff>
      <xdr:row>36</xdr:row>
      <xdr:rowOff>158750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73677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152400</xdr:rowOff>
    </xdr:from>
    <xdr:to>
      <xdr:col>78</xdr:col>
      <xdr:colOff>120650</xdr:colOff>
      <xdr:row>36</xdr:row>
      <xdr:rowOff>82550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92727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114300</xdr:rowOff>
    </xdr:from>
    <xdr:to>
      <xdr:col>69</xdr:col>
      <xdr:colOff>142875</xdr:colOff>
      <xdr:row>34</xdr:row>
      <xdr:rowOff>44450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54627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令和６年度はグループ内平均値を上回ったものの、地方譲与税及び地方交付税等の増加等に伴い経常一般財源等が増となったこと等により、令和５年度と比較して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持続可能な県政運営実現のため、「臨時財政対策債、補正予算債、災害復旧事業債及び国土強靭化関係事業債を除いた県債残高」の縮減に努め、公債費負担の軽減を図り、自由度の高い県政運営の実現を目指していく。</a:t>
          </a: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26307</xdr:rowOff>
    </xdr:from>
    <xdr:to>
      <xdr:col>24</xdr:col>
      <xdr:colOff>25400</xdr:colOff>
      <xdr:row>81</xdr:row>
      <xdr:rowOff>113393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9137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4536</xdr:rowOff>
    </xdr:from>
    <xdr:to>
      <xdr:col>19</xdr:col>
      <xdr:colOff>187325</xdr:colOff>
      <xdr:row>81</xdr:row>
      <xdr:rowOff>113393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098800" y="13891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56243</xdr:rowOff>
    </xdr:from>
    <xdr:to>
      <xdr:col>15</xdr:col>
      <xdr:colOff>98425</xdr:colOff>
      <xdr:row>81</xdr:row>
      <xdr:rowOff>4536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772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56243</xdr:rowOff>
    </xdr:from>
    <xdr:to>
      <xdr:col>11</xdr:col>
      <xdr:colOff>9525</xdr:colOff>
      <xdr:row>81</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772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114498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146957</xdr:rowOff>
    </xdr:from>
    <xdr:to>
      <xdr:col>24</xdr:col>
      <xdr:colOff>76200</xdr:colOff>
      <xdr:row>81</xdr:row>
      <xdr:rowOff>77107</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55534</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62593</xdr:rowOff>
    </xdr:from>
    <xdr:to>
      <xdr:col>20</xdr:col>
      <xdr:colOff>38100</xdr:colOff>
      <xdr:row>81</xdr:row>
      <xdr:rowOff>164193</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148970</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403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125186</xdr:rowOff>
    </xdr:from>
    <xdr:to>
      <xdr:col>15</xdr:col>
      <xdr:colOff>149225</xdr:colOff>
      <xdr:row>81</xdr:row>
      <xdr:rowOff>55336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40113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5443</xdr:rowOff>
    </xdr:from>
    <xdr:to>
      <xdr:col>11</xdr:col>
      <xdr:colOff>60325</xdr:colOff>
      <xdr:row>80</xdr:row>
      <xdr:rowOff>107043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91820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19050</xdr:rowOff>
    </xdr:from>
    <xdr:to>
      <xdr:col>6</xdr:col>
      <xdr:colOff>171450</xdr:colOff>
      <xdr:row>81</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令和元年度以降、グループ内平均値を下回っている。</a:t>
          </a:r>
        </a:p>
        <a:p>
          <a:r>
            <a:rPr kumimoji="1" lang="ja-JP" altLang="en-US" sz="1100">
              <a:latin typeface="ＭＳ Ｐゴシック" panose="020B0600070205080204" pitchFamily="50" charset="-128"/>
              <a:ea typeface="ＭＳ Ｐゴシック" panose="020B0600070205080204" pitchFamily="50" charset="-128"/>
            </a:rPr>
            <a:t>　令和６年度は、地方譲与税や地方特例交付金の増等により経常一般財源等が増加した一方で、定年延長に伴う退職金の増等による人件費の増等に伴い、経常経費充当一般財源が大幅に増加したため、前年度から</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　今後、一層の事務事業の見直し・改善や行政経費の節減・効率化など、徹底した歳出の見直し及び歳入の確保に努め、自由度の高い県政運営の実現を目指していく。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85090</xdr:rowOff>
    </xdr:from>
    <xdr:to>
      <xdr:col>82</xdr:col>
      <xdr:colOff>107950</xdr:colOff>
      <xdr:row>75</xdr:row>
      <xdr:rowOff>62230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6009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113047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142240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6009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6367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865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134620</xdr:rowOff>
    </xdr:from>
    <xdr:to>
      <xdr:col>73</xdr:col>
      <xdr:colOff>180975</xdr:colOff>
      <xdr:row>74</xdr:row>
      <xdr:rowOff>142240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4790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44467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134620</xdr:rowOff>
    </xdr:from>
    <xdr:to>
      <xdr:col>69</xdr:col>
      <xdr:colOff>92075</xdr:colOff>
      <xdr:row>74</xdr:row>
      <xdr:rowOff>104140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47902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67327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xdr:rowOff>
    </xdr:from>
    <xdr:to>
      <xdr:col>82</xdr:col>
      <xdr:colOff>158750</xdr:colOff>
      <xdr:row>75</xdr:row>
      <xdr:rowOff>113030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27957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34290</xdr:rowOff>
    </xdr:from>
    <xdr:to>
      <xdr:col>78</xdr:col>
      <xdr:colOff>120650</xdr:colOff>
      <xdr:row>73</xdr:row>
      <xdr:rowOff>135890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146067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31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91440</xdr:rowOff>
    </xdr:from>
    <xdr:to>
      <xdr:col>74</xdr:col>
      <xdr:colOff>31750</xdr:colOff>
      <xdr:row>75</xdr:row>
      <xdr:rowOff>21590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31767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83820</xdr:rowOff>
    </xdr:from>
    <xdr:to>
      <xdr:col>69</xdr:col>
      <xdr:colOff>142875</xdr:colOff>
      <xdr:row>73</xdr:row>
      <xdr:rowOff>13970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24147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19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36779</xdr:rowOff>
    </xdr:from>
    <xdr:to>
      <xdr:col>29</xdr:col>
      <xdr:colOff>127000</xdr:colOff>
      <xdr:row>16</xdr:row>
      <xdr:rowOff>166807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56154"/>
          <a:ext cx="647700" cy="30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169476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45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166807</xdr:rowOff>
    </xdr:from>
    <xdr:to>
      <xdr:col>26</xdr:col>
      <xdr:colOff>50800</xdr:colOff>
      <xdr:row>17</xdr:row>
      <xdr:rowOff>26629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57632"/>
          <a:ext cx="698500" cy="31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26629</xdr:rowOff>
    </xdr:from>
    <xdr:to>
      <xdr:col>22</xdr:col>
      <xdr:colOff>114300</xdr:colOff>
      <xdr:row>17</xdr:row>
      <xdr:rowOff>94798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88904"/>
          <a:ext cx="698500" cy="68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40620</xdr:rowOff>
    </xdr:from>
    <xdr:to>
      <xdr:col>18</xdr:col>
      <xdr:colOff>177800</xdr:colOff>
      <xdr:row>17</xdr:row>
      <xdr:rowOff>94798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02895"/>
          <a:ext cx="6985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157429</xdr:rowOff>
    </xdr:from>
    <xdr:to>
      <xdr:col>29</xdr:col>
      <xdr:colOff>177800</xdr:colOff>
      <xdr:row>15</xdr:row>
      <xdr:rowOff>87579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05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129506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7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116007</xdr:rowOff>
    </xdr:from>
    <xdr:to>
      <xdr:col>26</xdr:col>
      <xdr:colOff>101600</xdr:colOff>
      <xdr:row>17</xdr:row>
      <xdr:rowOff>46157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56334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7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147279</xdr:rowOff>
    </xdr:from>
    <xdr:to>
      <xdr:col>22</xdr:col>
      <xdr:colOff>165100</xdr:colOff>
      <xdr:row>17</xdr:row>
      <xdr:rowOff>77429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8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87606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06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43998</xdr:rowOff>
    </xdr:from>
    <xdr:to>
      <xdr:col>19</xdr:col>
      <xdr:colOff>38100</xdr:colOff>
      <xdr:row>17</xdr:row>
      <xdr:rowOff>145598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6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130375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9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161270</xdr:rowOff>
    </xdr:from>
    <xdr:to>
      <xdr:col>15</xdr:col>
      <xdr:colOff>101600</xdr:colOff>
      <xdr:row>17</xdr:row>
      <xdr:rowOff>91420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101597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271887</xdr:rowOff>
    </xdr:from>
    <xdr:to>
      <xdr:col>29</xdr:col>
      <xdr:colOff>127000</xdr:colOff>
      <xdr:row>35</xdr:row>
      <xdr:rowOff>112461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39337"/>
          <a:ext cx="647700" cy="183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112461</xdr:rowOff>
    </xdr:from>
    <xdr:to>
      <xdr:col>26</xdr:col>
      <xdr:colOff>50800</xdr:colOff>
      <xdr:row>35</xdr:row>
      <xdr:rowOff>236088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22811"/>
          <a:ext cx="698500" cy="12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236088</xdr:rowOff>
    </xdr:from>
    <xdr:to>
      <xdr:col>22</xdr:col>
      <xdr:colOff>114300</xdr:colOff>
      <xdr:row>35</xdr:row>
      <xdr:rowOff>263246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46438"/>
          <a:ext cx="698500" cy="27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263246</xdr:rowOff>
    </xdr:from>
    <xdr:to>
      <xdr:col>18</xdr:col>
      <xdr:colOff>177800</xdr:colOff>
      <xdr:row>36</xdr:row>
      <xdr:rowOff>58374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3596"/>
          <a:ext cx="698500" cy="138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221087</xdr:rowOff>
    </xdr:from>
    <xdr:to>
      <xdr:col>29</xdr:col>
      <xdr:colOff>177800</xdr:colOff>
      <xdr:row>34</xdr:row>
      <xdr:rowOff>322687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88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66164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61661</xdr:rowOff>
    </xdr:from>
    <xdr:to>
      <xdr:col>26</xdr:col>
      <xdr:colOff>101600</xdr:colOff>
      <xdr:row>35</xdr:row>
      <xdr:rowOff>163261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173438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4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185288</xdr:rowOff>
    </xdr:from>
    <xdr:to>
      <xdr:col>22</xdr:col>
      <xdr:colOff>165100</xdr:colOff>
      <xdr:row>35</xdr:row>
      <xdr:rowOff>286888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297065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6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212446</xdr:rowOff>
    </xdr:from>
    <xdr:to>
      <xdr:col>19</xdr:col>
      <xdr:colOff>38100</xdr:colOff>
      <xdr:row>35</xdr:row>
      <xdr:rowOff>314046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324223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7574</xdr:rowOff>
    </xdr:from>
    <xdr:to>
      <xdr:col>15</xdr:col>
      <xdr:colOff>101600</xdr:colOff>
      <xdr:row>36</xdr:row>
      <xdr:rowOff>109174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0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119351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2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1,012,355
1,002,037
9,323.15
674,209,779
661,550,290
5,324,398
335,547,047
1,128,936,417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12324</xdr:rowOff>
    </xdr:from>
    <xdr:to>
      <xdr:col>24</xdr:col>
      <xdr:colOff>63500</xdr:colOff>
      <xdr:row>37</xdr:row>
      <xdr:rowOff>111491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41624"/>
          <a:ext cx="838200" cy="6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143632</xdr:rowOff>
    </xdr:from>
    <xdr:to>
      <xdr:col>19</xdr:col>
      <xdr:colOff>177800</xdr:colOff>
      <xdr:row>37</xdr:row>
      <xdr:rowOff>111491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4382"/>
          <a:ext cx="889000" cy="3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143632</xdr:rowOff>
    </xdr:from>
    <xdr:to>
      <xdr:col>15</xdr:col>
      <xdr:colOff>50800</xdr:colOff>
      <xdr:row>36</xdr:row>
      <xdr:rowOff>13147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4382"/>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13147</xdr:rowOff>
    </xdr:from>
    <xdr:to>
      <xdr:col>10</xdr:col>
      <xdr:colOff>114300</xdr:colOff>
      <xdr:row>36</xdr:row>
      <xdr:rowOff>63668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5347"/>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132974</xdr:rowOff>
    </xdr:from>
    <xdr:to>
      <xdr:col>24</xdr:col>
      <xdr:colOff>114300</xdr:colOff>
      <xdr:row>34</xdr:row>
      <xdr:rowOff>63124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155851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4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60691</xdr:rowOff>
    </xdr:from>
    <xdr:to>
      <xdr:col>20</xdr:col>
      <xdr:colOff>38100</xdr:colOff>
      <xdr:row>37</xdr:row>
      <xdr:rowOff>162291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0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7368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17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92832</xdr:rowOff>
    </xdr:from>
    <xdr:to>
      <xdr:col>15</xdr:col>
      <xdr:colOff>101600</xdr:colOff>
      <xdr:row>36</xdr:row>
      <xdr:rowOff>22982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39509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6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133797</xdr:rowOff>
    </xdr:from>
    <xdr:to>
      <xdr:col>10</xdr:col>
      <xdr:colOff>165100</xdr:colOff>
      <xdr:row>36</xdr:row>
      <xdr:rowOff>63947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80474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0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12868</xdr:rowOff>
    </xdr:from>
    <xdr:to>
      <xdr:col>6</xdr:col>
      <xdr:colOff>38100</xdr:colOff>
      <xdr:row>36</xdr:row>
      <xdr:rowOff>114468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130995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6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26771</xdr:rowOff>
    </xdr:from>
    <xdr:to>
      <xdr:col>24</xdr:col>
      <xdr:colOff>63500</xdr:colOff>
      <xdr:row>55</xdr:row>
      <xdr:rowOff>58089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56521"/>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130693</xdr:rowOff>
    </xdr:from>
    <xdr:to>
      <xdr:col>19</xdr:col>
      <xdr:colOff>177800</xdr:colOff>
      <xdr:row>55</xdr:row>
      <xdr:rowOff>26771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874643"/>
          <a:ext cx="889000" cy="58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130693</xdr:rowOff>
    </xdr:from>
    <xdr:to>
      <xdr:col>15</xdr:col>
      <xdr:colOff>50800</xdr:colOff>
      <xdr:row>54</xdr:row>
      <xdr:rowOff>102667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874643"/>
          <a:ext cx="889000" cy="48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1031</xdr:rowOff>
    </xdr:from>
    <xdr:to>
      <xdr:col>10</xdr:col>
      <xdr:colOff>114300</xdr:colOff>
      <xdr:row>54</xdr:row>
      <xdr:rowOff>102667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259331"/>
          <a:ext cx="889000" cy="10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7289</xdr:rowOff>
    </xdr:from>
    <xdr:to>
      <xdr:col>24</xdr:col>
      <xdr:colOff>114300</xdr:colOff>
      <xdr:row>55</xdr:row>
      <xdr:rowOff>108889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157166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147421</xdr:rowOff>
    </xdr:from>
    <xdr:to>
      <xdr:col>20</xdr:col>
      <xdr:colOff>38100</xdr:colOff>
      <xdr:row>55</xdr:row>
      <xdr:rowOff>77571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68698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4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79893</xdr:rowOff>
    </xdr:from>
    <xdr:to>
      <xdr:col>15</xdr:col>
      <xdr:colOff>101600</xdr:colOff>
      <xdr:row>52</xdr:row>
      <xdr:rowOff>10043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8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1170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9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51867</xdr:rowOff>
    </xdr:from>
    <xdr:to>
      <xdr:col>10</xdr:col>
      <xdr:colOff>165100</xdr:colOff>
      <xdr:row>54</xdr:row>
      <xdr:rowOff>153467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144594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4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121681</xdr:rowOff>
    </xdr:from>
    <xdr:to>
      <xdr:col>6</xdr:col>
      <xdr:colOff>38100</xdr:colOff>
      <xdr:row>54</xdr:row>
      <xdr:rowOff>51831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2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68358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898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83312</xdr:rowOff>
    </xdr:from>
    <xdr:to>
      <xdr:col>24</xdr:col>
      <xdr:colOff>63500</xdr:colOff>
      <xdr:row>75</xdr:row>
      <xdr:rowOff>33565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427712"/>
          <a:ext cx="838200" cy="46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87122</xdr:rowOff>
    </xdr:from>
    <xdr:to>
      <xdr:col>19</xdr:col>
      <xdr:colOff>177800</xdr:colOff>
      <xdr:row>75</xdr:row>
      <xdr:rowOff>33565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602972"/>
          <a:ext cx="889000" cy="28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72644</xdr:rowOff>
    </xdr:from>
    <xdr:to>
      <xdr:col>15</xdr:col>
      <xdr:colOff>50800</xdr:colOff>
      <xdr:row>73</xdr:row>
      <xdr:rowOff>87122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5884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72644</xdr:rowOff>
    </xdr:from>
    <xdr:to>
      <xdr:col>10</xdr:col>
      <xdr:colOff>114300</xdr:colOff>
      <xdr:row>74</xdr:row>
      <xdr:rowOff>71011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588494"/>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32512</xdr:rowOff>
    </xdr:from>
    <xdr:to>
      <xdr:col>24</xdr:col>
      <xdr:colOff>114300</xdr:colOff>
      <xdr:row>72</xdr:row>
      <xdr:rowOff>134112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3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55389</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2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154215</xdr:rowOff>
    </xdr:from>
    <xdr:to>
      <xdr:col>20</xdr:col>
      <xdr:colOff>38100</xdr:colOff>
      <xdr:row>75</xdr:row>
      <xdr:rowOff>84365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8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100892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261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36322</xdr:rowOff>
    </xdr:from>
    <xdr:to>
      <xdr:col>15</xdr:col>
      <xdr:colOff>101600</xdr:colOff>
      <xdr:row>73</xdr:row>
      <xdr:rowOff>137922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5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154449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32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21844</xdr:rowOff>
    </xdr:from>
    <xdr:to>
      <xdr:col>10</xdr:col>
      <xdr:colOff>165100</xdr:colOff>
      <xdr:row>73</xdr:row>
      <xdr:rowOff>123444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139971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1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20211</xdr:rowOff>
    </xdr:from>
    <xdr:to>
      <xdr:col>6</xdr:col>
      <xdr:colOff>38100</xdr:colOff>
      <xdr:row>74</xdr:row>
      <xdr:rowOff>121811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7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138338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4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62167</xdr:rowOff>
    </xdr:from>
    <xdr:to>
      <xdr:col>24</xdr:col>
      <xdr:colOff>63500</xdr:colOff>
      <xdr:row>98</xdr:row>
      <xdr:rowOff>64072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6426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148749</xdr:rowOff>
    </xdr:from>
    <xdr:to>
      <xdr:col>19</xdr:col>
      <xdr:colOff>177800</xdr:colOff>
      <xdr:row>98</xdr:row>
      <xdr:rowOff>62167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79399"/>
          <a:ext cx="889000" cy="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148749</xdr:rowOff>
    </xdr:from>
    <xdr:to>
      <xdr:col>15</xdr:col>
      <xdr:colOff>50800</xdr:colOff>
      <xdr:row>98</xdr:row>
      <xdr:rowOff>89503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79399"/>
          <a:ext cx="889000" cy="1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89503</xdr:rowOff>
    </xdr:from>
    <xdr:to>
      <xdr:col>10</xdr:col>
      <xdr:colOff>114300</xdr:colOff>
      <xdr:row>98</xdr:row>
      <xdr:rowOff>153512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160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13272</xdr:rowOff>
    </xdr:from>
    <xdr:to>
      <xdr:col>24</xdr:col>
      <xdr:colOff>114300</xdr:colOff>
      <xdr:row>98</xdr:row>
      <xdr:rowOff>114872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1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99649</xdr:rowOff>
    </xdr:from>
    <xdr:ext cx="469744"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11367</xdr:rowOff>
    </xdr:from>
    <xdr:to>
      <xdr:col>20</xdr:col>
      <xdr:colOff>38100</xdr:colOff>
      <xdr:row>98</xdr:row>
      <xdr:rowOff>112967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104094</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49728" y="1690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97949</xdr:rowOff>
    </xdr:from>
    <xdr:to>
      <xdr:col>15</xdr:col>
      <xdr:colOff>101600</xdr:colOff>
      <xdr:row>98</xdr:row>
      <xdr:rowOff>28099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19226</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73428" y="1682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38703</xdr:rowOff>
    </xdr:from>
    <xdr:to>
      <xdr:col>10</xdr:col>
      <xdr:colOff>165100</xdr:colOff>
      <xdr:row>98</xdr:row>
      <xdr:rowOff>140303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4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131430</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84428" y="1693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102712</xdr:rowOff>
    </xdr:from>
    <xdr:to>
      <xdr:col>6</xdr:col>
      <xdr:colOff>38100</xdr:colOff>
      <xdr:row>99</xdr:row>
      <xdr:rowOff>32862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23989</xdr:rowOff>
    </xdr:from>
    <xdr:ext cx="469744"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95428" y="1699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58416</xdr:rowOff>
    </xdr:from>
    <xdr:to>
      <xdr:col>55</xdr:col>
      <xdr:colOff>0</xdr:colOff>
      <xdr:row>36</xdr:row>
      <xdr:rowOff>66907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30616"/>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127486</xdr:rowOff>
    </xdr:from>
    <xdr:to>
      <xdr:col>50</xdr:col>
      <xdr:colOff>114300</xdr:colOff>
      <xdr:row>36</xdr:row>
      <xdr:rowOff>66907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785336"/>
          <a:ext cx="889000" cy="4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127486</xdr:rowOff>
    </xdr:from>
    <xdr:to>
      <xdr:col>45</xdr:col>
      <xdr:colOff>177800</xdr:colOff>
      <xdr:row>34</xdr:row>
      <xdr:rowOff>72982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785336"/>
          <a:ext cx="889000" cy="1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72982</xdr:rowOff>
    </xdr:from>
    <xdr:to>
      <xdr:col>41</xdr:col>
      <xdr:colOff>50800</xdr:colOff>
      <xdr:row>38</xdr:row>
      <xdr:rowOff>14852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02282"/>
          <a:ext cx="889000" cy="62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7616</xdr:rowOff>
    </xdr:from>
    <xdr:to>
      <xdr:col>55</xdr:col>
      <xdr:colOff>50800</xdr:colOff>
      <xdr:row>36</xdr:row>
      <xdr:rowOff>109216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157493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5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16107</xdr:rowOff>
    </xdr:from>
    <xdr:to>
      <xdr:col>50</xdr:col>
      <xdr:colOff>165100</xdr:colOff>
      <xdr:row>36</xdr:row>
      <xdr:rowOff>117707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108834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28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76686</xdr:rowOff>
    </xdr:from>
    <xdr:to>
      <xdr:col>46</xdr:col>
      <xdr:colOff>38100</xdr:colOff>
      <xdr:row>34</xdr:row>
      <xdr:rowOff>6836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73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169413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2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22182</xdr:rowOff>
    </xdr:from>
    <xdr:to>
      <xdr:col>41</xdr:col>
      <xdr:colOff>101600</xdr:colOff>
      <xdr:row>34</xdr:row>
      <xdr:rowOff>123782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5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114909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4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135502</xdr:rowOff>
    </xdr:from>
    <xdr:to>
      <xdr:col>36</xdr:col>
      <xdr:colOff>165100</xdr:colOff>
      <xdr:row>38</xdr:row>
      <xdr:rowOff>65652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56779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57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108020</xdr:rowOff>
    </xdr:from>
    <xdr:to>
      <xdr:col>55</xdr:col>
      <xdr:colOff>0</xdr:colOff>
      <xdr:row>55</xdr:row>
      <xdr:rowOff>99867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366320"/>
          <a:ext cx="838200" cy="1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160069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46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108020</xdr:rowOff>
    </xdr:from>
    <xdr:to>
      <xdr:col>50</xdr:col>
      <xdr:colOff>114300</xdr:colOff>
      <xdr:row>55</xdr:row>
      <xdr:rowOff>130422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66320"/>
          <a:ext cx="889000" cy="19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130422</xdr:rowOff>
    </xdr:from>
    <xdr:to>
      <xdr:col>45</xdr:col>
      <xdr:colOff>177800</xdr:colOff>
      <xdr:row>56</xdr:row>
      <xdr:rowOff>81217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60172"/>
          <a:ext cx="889000" cy="12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81217</xdr:rowOff>
    </xdr:from>
    <xdr:to>
      <xdr:col>41</xdr:col>
      <xdr:colOff>50800</xdr:colOff>
      <xdr:row>56</xdr:row>
      <xdr:rowOff>157055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82417"/>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104291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161859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49067</xdr:rowOff>
    </xdr:from>
    <xdr:to>
      <xdr:col>55</xdr:col>
      <xdr:colOff>50800</xdr:colOff>
      <xdr:row>55</xdr:row>
      <xdr:rowOff>150667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7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27494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5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57220</xdr:rowOff>
    </xdr:from>
    <xdr:to>
      <xdr:col>50</xdr:col>
      <xdr:colOff>165100</xdr:colOff>
      <xdr:row>54</xdr:row>
      <xdr:rowOff>158820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1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3897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909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79622</xdr:rowOff>
    </xdr:from>
    <xdr:to>
      <xdr:col>46</xdr:col>
      <xdr:colOff>38100</xdr:colOff>
      <xdr:row>56</xdr:row>
      <xdr:rowOff>9772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899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0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30417</xdr:rowOff>
    </xdr:from>
    <xdr:to>
      <xdr:col>41</xdr:col>
      <xdr:colOff>101600</xdr:colOff>
      <xdr:row>56</xdr:row>
      <xdr:rowOff>132017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123144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106255</xdr:rowOff>
    </xdr:from>
    <xdr:to>
      <xdr:col>36</xdr:col>
      <xdr:colOff>165100</xdr:colOff>
      <xdr:row>57</xdr:row>
      <xdr:rowOff>36405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27532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0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110058</xdr:rowOff>
    </xdr:from>
    <xdr:to>
      <xdr:col>55</xdr:col>
      <xdr:colOff>0</xdr:colOff>
      <xdr:row>75</xdr:row>
      <xdr:rowOff>78931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797358"/>
          <a:ext cx="838200" cy="14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110058</xdr:rowOff>
    </xdr:from>
    <xdr:to>
      <xdr:col>50</xdr:col>
      <xdr:colOff>114300</xdr:colOff>
      <xdr:row>75</xdr:row>
      <xdr:rowOff>9855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79735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9855</xdr:rowOff>
    </xdr:from>
    <xdr:to>
      <xdr:col>45</xdr:col>
      <xdr:colOff>177800</xdr:colOff>
      <xdr:row>75</xdr:row>
      <xdr:rowOff>107296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868605"/>
          <a:ext cx="889000" cy="9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107296</xdr:rowOff>
    </xdr:from>
    <xdr:to>
      <xdr:col>41</xdr:col>
      <xdr:colOff>50800</xdr:colOff>
      <xdr:row>75</xdr:row>
      <xdr:rowOff>113564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966046"/>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28131</xdr:rowOff>
    </xdr:from>
    <xdr:to>
      <xdr:col>55</xdr:col>
      <xdr:colOff>50800</xdr:colOff>
      <xdr:row>75</xdr:row>
      <xdr:rowOff>129731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8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6558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59258</xdr:rowOff>
    </xdr:from>
    <xdr:to>
      <xdr:col>50</xdr:col>
      <xdr:colOff>165100</xdr:colOff>
      <xdr:row>74</xdr:row>
      <xdr:rowOff>160858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7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5935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5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130505</xdr:rowOff>
    </xdr:from>
    <xdr:to>
      <xdr:col>46</xdr:col>
      <xdr:colOff>38100</xdr:colOff>
      <xdr:row>75</xdr:row>
      <xdr:rowOff>60655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51782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56496</xdr:rowOff>
    </xdr:from>
    <xdr:to>
      <xdr:col>41</xdr:col>
      <xdr:colOff>101600</xdr:colOff>
      <xdr:row>75</xdr:row>
      <xdr:rowOff>158096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149223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62764</xdr:rowOff>
    </xdr:from>
    <xdr:to>
      <xdr:col>36</xdr:col>
      <xdr:colOff>165100</xdr:colOff>
      <xdr:row>75</xdr:row>
      <xdr:rowOff>164364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155491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33728</xdr:rowOff>
    </xdr:from>
    <xdr:to>
      <xdr:col>55</xdr:col>
      <xdr:colOff>0</xdr:colOff>
      <xdr:row>95</xdr:row>
      <xdr:rowOff>130687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321478"/>
          <a:ext cx="838200" cy="9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2931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1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33728</xdr:rowOff>
    </xdr:from>
    <xdr:to>
      <xdr:col>50</xdr:col>
      <xdr:colOff>114300</xdr:colOff>
      <xdr:row>96</xdr:row>
      <xdr:rowOff>69422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21478"/>
          <a:ext cx="889000" cy="20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14846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69422</xdr:rowOff>
    </xdr:from>
    <xdr:to>
      <xdr:col>45</xdr:col>
      <xdr:colOff>177800</xdr:colOff>
      <xdr:row>97</xdr:row>
      <xdr:rowOff>49566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28622"/>
          <a:ext cx="889000" cy="15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1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49566</xdr:rowOff>
    </xdr:from>
    <xdr:to>
      <xdr:col>41</xdr:col>
      <xdr:colOff>50800</xdr:colOff>
      <xdr:row>97</xdr:row>
      <xdr:rowOff>164128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80216"/>
          <a:ext cx="889000" cy="1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59221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2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79887</xdr:rowOff>
    </xdr:from>
    <xdr:to>
      <xdr:col>55</xdr:col>
      <xdr:colOff>50800</xdr:colOff>
      <xdr:row>96</xdr:row>
      <xdr:rowOff>10037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6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58314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154378</xdr:rowOff>
    </xdr:from>
    <xdr:to>
      <xdr:col>50</xdr:col>
      <xdr:colOff>165100</xdr:colOff>
      <xdr:row>95</xdr:row>
      <xdr:rowOff>84528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27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101055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604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18622</xdr:rowOff>
    </xdr:from>
    <xdr:to>
      <xdr:col>46</xdr:col>
      <xdr:colOff>38100</xdr:colOff>
      <xdr:row>96</xdr:row>
      <xdr:rowOff>120222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111349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170216</xdr:rowOff>
    </xdr:from>
    <xdr:to>
      <xdr:col>41</xdr:col>
      <xdr:colOff>101600</xdr:colOff>
      <xdr:row>97</xdr:row>
      <xdr:rowOff>100366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91493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113328</xdr:rowOff>
    </xdr:from>
    <xdr:to>
      <xdr:col>36</xdr:col>
      <xdr:colOff>165100</xdr:colOff>
      <xdr:row>98</xdr:row>
      <xdr:rowOff>43478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4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34605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3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81102</xdr:rowOff>
    </xdr:from>
    <xdr:to>
      <xdr:col>85</xdr:col>
      <xdr:colOff>127000</xdr:colOff>
      <xdr:row>36</xdr:row>
      <xdr:rowOff>31191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738952"/>
          <a:ext cx="838200" cy="46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31191</xdr:rowOff>
    </xdr:from>
    <xdr:to>
      <xdr:col>81</xdr:col>
      <xdr:colOff>50800</xdr:colOff>
      <xdr:row>37</xdr:row>
      <xdr:rowOff>27229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203391"/>
          <a:ext cx="8890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14961</xdr:rowOff>
    </xdr:from>
    <xdr:to>
      <xdr:col>76</xdr:col>
      <xdr:colOff>114300</xdr:colOff>
      <xdr:row>37</xdr:row>
      <xdr:rowOff>27229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015711"/>
          <a:ext cx="889000" cy="3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14961</xdr:rowOff>
    </xdr:from>
    <xdr:to>
      <xdr:col>71</xdr:col>
      <xdr:colOff>177800</xdr:colOff>
      <xdr:row>35</xdr:row>
      <xdr:rowOff>38888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015711"/>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33875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0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30302</xdr:rowOff>
    </xdr:from>
    <xdr:to>
      <xdr:col>85</xdr:col>
      <xdr:colOff>177800</xdr:colOff>
      <xdr:row>33</xdr:row>
      <xdr:rowOff>131902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53179</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5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151841</xdr:rowOff>
    </xdr:from>
    <xdr:to>
      <xdr:col>81</xdr:col>
      <xdr:colOff>101600</xdr:colOff>
      <xdr:row>36</xdr:row>
      <xdr:rowOff>81991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1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73118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33728" y="624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147879</xdr:rowOff>
    </xdr:from>
    <xdr:to>
      <xdr:col>76</xdr:col>
      <xdr:colOff>165100</xdr:colOff>
      <xdr:row>37</xdr:row>
      <xdr:rowOff>78029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69156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135611</xdr:rowOff>
    </xdr:from>
    <xdr:to>
      <xdr:col>72</xdr:col>
      <xdr:colOff>38100</xdr:colOff>
      <xdr:row>35</xdr:row>
      <xdr:rowOff>65761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96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82288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57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159538</xdr:rowOff>
    </xdr:from>
    <xdr:to>
      <xdr:col>67</xdr:col>
      <xdr:colOff>101600</xdr:colOff>
      <xdr:row>35</xdr:row>
      <xdr:rowOff>89688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9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80815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08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98095</xdr:rowOff>
    </xdr:from>
    <xdr:to>
      <xdr:col>85</xdr:col>
      <xdr:colOff>127000</xdr:colOff>
      <xdr:row>72</xdr:row>
      <xdr:rowOff>113068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2442495"/>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98095</xdr:rowOff>
    </xdr:from>
    <xdr:to>
      <xdr:col>81</xdr:col>
      <xdr:colOff>50800</xdr:colOff>
      <xdr:row>73</xdr:row>
      <xdr:rowOff>27023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442495"/>
          <a:ext cx="889000" cy="10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22040</xdr:rowOff>
    </xdr:from>
    <xdr:to>
      <xdr:col>76</xdr:col>
      <xdr:colOff>114300</xdr:colOff>
      <xdr:row>73</xdr:row>
      <xdr:rowOff>27023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2537890"/>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22040</xdr:rowOff>
    </xdr:from>
    <xdr:to>
      <xdr:col>71</xdr:col>
      <xdr:colOff>177800</xdr:colOff>
      <xdr:row>73</xdr:row>
      <xdr:rowOff>52809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537890"/>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62268</xdr:rowOff>
    </xdr:from>
    <xdr:to>
      <xdr:col>85</xdr:col>
      <xdr:colOff>177800</xdr:colOff>
      <xdr:row>72</xdr:row>
      <xdr:rowOff>163868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4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85145</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2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47295</xdr:rowOff>
    </xdr:from>
    <xdr:to>
      <xdr:col>81</xdr:col>
      <xdr:colOff>101600</xdr:colOff>
      <xdr:row>72</xdr:row>
      <xdr:rowOff>148895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39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165422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216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147673</xdr:rowOff>
    </xdr:from>
    <xdr:to>
      <xdr:col>76</xdr:col>
      <xdr:colOff>165100</xdr:colOff>
      <xdr:row>73</xdr:row>
      <xdr:rowOff>77823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94350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2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142690</xdr:rowOff>
    </xdr:from>
    <xdr:to>
      <xdr:col>72</xdr:col>
      <xdr:colOff>38100</xdr:colOff>
      <xdr:row>73</xdr:row>
      <xdr:rowOff>72840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4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89367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2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2009</xdr:rowOff>
    </xdr:from>
    <xdr:to>
      <xdr:col>67</xdr:col>
      <xdr:colOff>101600</xdr:colOff>
      <xdr:row>73</xdr:row>
      <xdr:rowOff>103609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51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120136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29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66357</xdr:rowOff>
    </xdr:from>
    <xdr:to>
      <xdr:col>85</xdr:col>
      <xdr:colOff>126364</xdr:colOff>
      <xdr:row>97</xdr:row>
      <xdr:rowOff>78130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668307"/>
          <a:ext cx="1269" cy="10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81957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7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78130</xdr:rowOff>
    </xdr:from>
    <xdr:to>
      <xdr:col>86</xdr:col>
      <xdr:colOff>25400</xdr:colOff>
      <xdr:row>97</xdr:row>
      <xdr:rowOff>78130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70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13034</xdr:rowOff>
    </xdr:from>
    <xdr:ext cx="534377"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4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66357</xdr:rowOff>
    </xdr:from>
    <xdr:to>
      <xdr:col>86</xdr:col>
      <xdr:colOff>25400</xdr:colOff>
      <xdr:row>91</xdr:row>
      <xdr:rowOff>66357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6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78130</xdr:rowOff>
    </xdr:from>
    <xdr:to>
      <xdr:col>85</xdr:col>
      <xdr:colOff>127000</xdr:colOff>
      <xdr:row>97</xdr:row>
      <xdr:rowOff>105714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708780"/>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43654</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5988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20777</xdr:rowOff>
    </xdr:from>
    <xdr:to>
      <xdr:col>85</xdr:col>
      <xdr:colOff>177800</xdr:colOff>
      <xdr:row>94</xdr:row>
      <xdr:rowOff>122377</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13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105714</xdr:rowOff>
    </xdr:from>
    <xdr:to>
      <xdr:col>81</xdr:col>
      <xdr:colOff>50800</xdr:colOff>
      <xdr:row>97</xdr:row>
      <xdr:rowOff>132766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736364"/>
          <a:ext cx="8890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124295</xdr:rowOff>
    </xdr:from>
    <xdr:to>
      <xdr:col>81</xdr:col>
      <xdr:colOff>101600</xdr:colOff>
      <xdr:row>95</xdr:row>
      <xdr:rowOff>54445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70972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60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90360</xdr:rowOff>
    </xdr:from>
    <xdr:to>
      <xdr:col>76</xdr:col>
      <xdr:colOff>114300</xdr:colOff>
      <xdr:row>97</xdr:row>
      <xdr:rowOff>132766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035210"/>
          <a:ext cx="889000" cy="7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9958</xdr:rowOff>
    </xdr:from>
    <xdr:to>
      <xdr:col>76</xdr:col>
      <xdr:colOff>165100</xdr:colOff>
      <xdr:row>95</xdr:row>
      <xdr:rowOff>111558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128085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0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90360</xdr:rowOff>
    </xdr:from>
    <xdr:to>
      <xdr:col>71</xdr:col>
      <xdr:colOff>177800</xdr:colOff>
      <xdr:row>96</xdr:row>
      <xdr:rowOff>19495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035210"/>
          <a:ext cx="889000" cy="4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67869</xdr:rowOff>
    </xdr:from>
    <xdr:to>
      <xdr:col>72</xdr:col>
      <xdr:colOff>38100</xdr:colOff>
      <xdr:row>92</xdr:row>
      <xdr:rowOff>169469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14546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56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137706</xdr:rowOff>
    </xdr:from>
    <xdr:to>
      <xdr:col>67</xdr:col>
      <xdr:colOff>101600</xdr:colOff>
      <xdr:row>96</xdr:row>
      <xdr:rowOff>67856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84383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27330</xdr:rowOff>
    </xdr:from>
    <xdr:to>
      <xdr:col>85</xdr:col>
      <xdr:colOff>177800</xdr:colOff>
      <xdr:row>97</xdr:row>
      <xdr:rowOff>128930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6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113707</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57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54914</xdr:rowOff>
    </xdr:from>
    <xdr:to>
      <xdr:col>81</xdr:col>
      <xdr:colOff>101600</xdr:colOff>
      <xdr:row>97</xdr:row>
      <xdr:rowOff>156514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68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147641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33728" y="167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81966</xdr:rowOff>
    </xdr:from>
    <xdr:to>
      <xdr:col>76</xdr:col>
      <xdr:colOff>165100</xdr:colOff>
      <xdr:row>98</xdr:row>
      <xdr:rowOff>12116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3243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0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39560</xdr:rowOff>
    </xdr:from>
    <xdr:to>
      <xdr:col>72</xdr:col>
      <xdr:colOff>38100</xdr:colOff>
      <xdr:row>93</xdr:row>
      <xdr:rowOff>141160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59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132287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0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140145</xdr:rowOff>
    </xdr:from>
    <xdr:to>
      <xdr:col>67</xdr:col>
      <xdr:colOff>101600</xdr:colOff>
      <xdr:row>96</xdr:row>
      <xdr:rowOff>70295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4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61422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170180</xdr:rowOff>
    </xdr:from>
    <xdr:to>
      <xdr:col>116</xdr:col>
      <xdr:colOff>63500</xdr:colOff>
      <xdr:row>39</xdr:row>
      <xdr:rowOff>21590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85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170180</xdr:rowOff>
    </xdr:from>
    <xdr:to>
      <xdr:col>111</xdr:col>
      <xdr:colOff>177800</xdr:colOff>
      <xdr:row>39</xdr:row>
      <xdr:rowOff>13970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668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13970</xdr:rowOff>
    </xdr:from>
    <xdr:to>
      <xdr:col>107</xdr:col>
      <xdr:colOff>50800</xdr:colOff>
      <xdr:row>39</xdr:row>
      <xdr:rowOff>13970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00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86360</xdr:rowOff>
    </xdr:from>
    <xdr:to>
      <xdr:col>102</xdr:col>
      <xdr:colOff>114300</xdr:colOff>
      <xdr:row>39</xdr:row>
      <xdr:rowOff>13970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0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17797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531650" y="670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57167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72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119380</xdr:rowOff>
    </xdr:from>
    <xdr:to>
      <xdr:col>112</xdr:col>
      <xdr:colOff>38100</xdr:colOff>
      <xdr:row>39</xdr:row>
      <xdr:rowOff>49530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40657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134620</xdr:rowOff>
    </xdr:from>
    <xdr:to>
      <xdr:col>107</xdr:col>
      <xdr:colOff>101600</xdr:colOff>
      <xdr:row>39</xdr:row>
      <xdr:rowOff>64770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55897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42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134620</xdr:rowOff>
    </xdr:from>
    <xdr:to>
      <xdr:col>102</xdr:col>
      <xdr:colOff>165100</xdr:colOff>
      <xdr:row>39</xdr:row>
      <xdr:rowOff>64770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55897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42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35560</xdr:rowOff>
    </xdr:from>
    <xdr:to>
      <xdr:col>98</xdr:col>
      <xdr:colOff>38100</xdr:colOff>
      <xdr:row>38</xdr:row>
      <xdr:rowOff>137160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153687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99333" y="6325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144538</xdr:rowOff>
    </xdr:from>
    <xdr:to>
      <xdr:col>116</xdr:col>
      <xdr:colOff>62864</xdr:colOff>
      <xdr:row>59</xdr:row>
      <xdr:rowOff>25209</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9059938"/>
          <a:ext cx="1269" cy="108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29036</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4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25209</xdr:rowOff>
    </xdr:from>
    <xdr:to>
      <xdr:col>116</xdr:col>
      <xdr:colOff>152400</xdr:colOff>
      <xdr:row>59</xdr:row>
      <xdr:rowOff>25209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140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91215</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8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144538</xdr:rowOff>
    </xdr:from>
    <xdr:to>
      <xdr:col>116</xdr:col>
      <xdr:colOff>152400</xdr:colOff>
      <xdr:row>52</xdr:row>
      <xdr:rowOff>144538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905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43624</xdr:rowOff>
    </xdr:from>
    <xdr:to>
      <xdr:col>116</xdr:col>
      <xdr:colOff>63500</xdr:colOff>
      <xdr:row>52</xdr:row>
      <xdr:rowOff>144538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8959024"/>
          <a:ext cx="838200" cy="10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55440</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485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77013</xdr:rowOff>
    </xdr:from>
    <xdr:to>
      <xdr:col>116</xdr:col>
      <xdr:colOff>114300</xdr:colOff>
      <xdr:row>56</xdr:row>
      <xdr:rowOff>7163</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5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123774</xdr:rowOff>
    </xdr:from>
    <xdr:to>
      <xdr:col>111</xdr:col>
      <xdr:colOff>177800</xdr:colOff>
      <xdr:row>52</xdr:row>
      <xdr:rowOff>43624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8867724"/>
          <a:ext cx="889000" cy="9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48552</xdr:rowOff>
    </xdr:from>
    <xdr:to>
      <xdr:col>112</xdr:col>
      <xdr:colOff>38100</xdr:colOff>
      <xdr:row>55</xdr:row>
      <xdr:rowOff>150152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47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141279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5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123774</xdr:rowOff>
    </xdr:from>
    <xdr:to>
      <xdr:col>107</xdr:col>
      <xdr:colOff>50800</xdr:colOff>
      <xdr:row>51</xdr:row>
      <xdr:rowOff>154343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8867724"/>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151181</xdr:rowOff>
    </xdr:from>
    <xdr:to>
      <xdr:col>107</xdr:col>
      <xdr:colOff>101600</xdr:colOff>
      <xdr:row>55</xdr:row>
      <xdr:rowOff>81331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4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72458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5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154343</xdr:rowOff>
    </xdr:from>
    <xdr:to>
      <xdr:col>102</xdr:col>
      <xdr:colOff>114300</xdr:colOff>
      <xdr:row>52</xdr:row>
      <xdr:rowOff>34772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8898293"/>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142672</xdr:rowOff>
    </xdr:from>
    <xdr:to>
      <xdr:col>102</xdr:col>
      <xdr:colOff>165100</xdr:colOff>
      <xdr:row>55</xdr:row>
      <xdr:rowOff>72822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63949</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4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5004</xdr:rowOff>
    </xdr:from>
    <xdr:to>
      <xdr:col>98</xdr:col>
      <xdr:colOff>38100</xdr:colOff>
      <xdr:row>54</xdr:row>
      <xdr:rowOff>106604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26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97731</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3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93738</xdr:rowOff>
    </xdr:from>
    <xdr:to>
      <xdr:col>116</xdr:col>
      <xdr:colOff>114300</xdr:colOff>
      <xdr:row>53</xdr:row>
      <xdr:rowOff>23888</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0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46765</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89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164274</xdr:rowOff>
    </xdr:from>
    <xdr:to>
      <xdr:col>112</xdr:col>
      <xdr:colOff>38100</xdr:colOff>
      <xdr:row>52</xdr:row>
      <xdr:rowOff>94424</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89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110951</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68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72974</xdr:rowOff>
    </xdr:from>
    <xdr:to>
      <xdr:col>107</xdr:col>
      <xdr:colOff>101600</xdr:colOff>
      <xdr:row>52</xdr:row>
      <xdr:rowOff>3124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88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50</xdr:row>
      <xdr:rowOff>19651</xdr:rowOff>
    </xdr:from>
    <xdr:ext cx="59901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34795" y="859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103543</xdr:rowOff>
    </xdr:from>
    <xdr:to>
      <xdr:col>102</xdr:col>
      <xdr:colOff>165100</xdr:colOff>
      <xdr:row>52</xdr:row>
      <xdr:rowOff>33693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88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50220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862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155422</xdr:rowOff>
    </xdr:from>
    <xdr:to>
      <xdr:col>98</xdr:col>
      <xdr:colOff>38100</xdr:colOff>
      <xdr:row>52</xdr:row>
      <xdr:rowOff>85572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889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102099</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86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149987</xdr:rowOff>
    </xdr:from>
    <xdr:to>
      <xdr:col>116</xdr:col>
      <xdr:colOff>62864</xdr:colOff>
      <xdr:row>77</xdr:row>
      <xdr:rowOff>47498</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1980037"/>
          <a:ext cx="1269" cy="126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51325</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47498</xdr:rowOff>
    </xdr:from>
    <xdr:to>
      <xdr:col>116</xdr:col>
      <xdr:colOff>152400</xdr:colOff>
      <xdr:row>77</xdr:row>
      <xdr:rowOff>47498</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24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96664</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75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149987</xdr:rowOff>
    </xdr:from>
    <xdr:to>
      <xdr:col>116</xdr:col>
      <xdr:colOff>152400</xdr:colOff>
      <xdr:row>69</xdr:row>
      <xdr:rowOff>149987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198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152654</xdr:rowOff>
    </xdr:from>
    <xdr:to>
      <xdr:col>116</xdr:col>
      <xdr:colOff>63500</xdr:colOff>
      <xdr:row>77</xdr:row>
      <xdr:rowOff>47498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318285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162069</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67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139192</xdr:rowOff>
    </xdr:from>
    <xdr:to>
      <xdr:col>116</xdr:col>
      <xdr:colOff>114300</xdr:colOff>
      <xdr:row>75</xdr:row>
      <xdr:rowOff>69342</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152654</xdr:rowOff>
    </xdr:from>
    <xdr:to>
      <xdr:col>111</xdr:col>
      <xdr:colOff>177800</xdr:colOff>
      <xdr:row>77</xdr:row>
      <xdr:rowOff>44069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0434300" y="13182854"/>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40894</xdr:rowOff>
    </xdr:from>
    <xdr:to>
      <xdr:col>112</xdr:col>
      <xdr:colOff>38100</xdr:colOff>
      <xdr:row>74</xdr:row>
      <xdr:rowOff>142494</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159021</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75728" y="125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44069</xdr:rowOff>
    </xdr:from>
    <xdr:to>
      <xdr:col>107</xdr:col>
      <xdr:colOff>50800</xdr:colOff>
      <xdr:row>77</xdr:row>
      <xdr:rowOff>74549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324571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139192</xdr:rowOff>
    </xdr:from>
    <xdr:to>
      <xdr:col>107</xdr:col>
      <xdr:colOff>101600</xdr:colOff>
      <xdr:row>75</xdr:row>
      <xdr:rowOff>69342</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85869</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74549</xdr:rowOff>
    </xdr:from>
    <xdr:to>
      <xdr:col>102</xdr:col>
      <xdr:colOff>114300</xdr:colOff>
      <xdr:row>78</xdr:row>
      <xdr:rowOff>56642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3276199"/>
          <a:ext cx="8890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144907</xdr:rowOff>
    </xdr:from>
    <xdr:to>
      <xdr:col>102</xdr:col>
      <xdr:colOff>165100</xdr:colOff>
      <xdr:row>75</xdr:row>
      <xdr:rowOff>75057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28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91584</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10428" y="1260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136906</xdr:rowOff>
    </xdr:from>
    <xdr:to>
      <xdr:col>98</xdr:col>
      <xdr:colOff>38100</xdr:colOff>
      <xdr:row>75</xdr:row>
      <xdr:rowOff>67056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282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83583</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259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168148</xdr:rowOff>
    </xdr:from>
    <xdr:to>
      <xdr:col>116</xdr:col>
      <xdr:colOff>114300</xdr:colOff>
      <xdr:row>77</xdr:row>
      <xdr:rowOff>98298</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31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83075</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101854</xdr:rowOff>
    </xdr:from>
    <xdr:to>
      <xdr:col>112</xdr:col>
      <xdr:colOff>38100</xdr:colOff>
      <xdr:row>77</xdr:row>
      <xdr:rowOff>32004</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31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23131</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322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164719</xdr:rowOff>
    </xdr:from>
    <xdr:to>
      <xdr:col>107</xdr:col>
      <xdr:colOff>101600</xdr:colOff>
      <xdr:row>77</xdr:row>
      <xdr:rowOff>94869</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31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85996</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32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23749</xdr:rowOff>
    </xdr:from>
    <xdr:to>
      <xdr:col>102</xdr:col>
      <xdr:colOff>165100</xdr:colOff>
      <xdr:row>77</xdr:row>
      <xdr:rowOff>125349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32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116476</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5842</xdr:rowOff>
    </xdr:from>
    <xdr:to>
      <xdr:col>98</xdr:col>
      <xdr:colOff>38100</xdr:colOff>
      <xdr:row>78</xdr:row>
      <xdr:rowOff>107442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33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98569</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　歳出決算総額は、住民一人当たり</a:t>
          </a:r>
          <a:r>
            <a:rPr kumimoji="1" lang="en-US" altLang="ja-JP" sz="800">
              <a:latin typeface="ＭＳ Ｐゴシック" panose="020B0600070205080204" pitchFamily="50" charset="-128"/>
              <a:ea typeface="ＭＳ Ｐゴシック" panose="020B0600070205080204" pitchFamily="50" charset="-128"/>
            </a:rPr>
            <a:t>653,477</a:t>
          </a:r>
          <a:r>
            <a:rPr kumimoji="1" lang="ja-JP" altLang="en-US" sz="800">
              <a:latin typeface="ＭＳ Ｐゴシック" panose="020B0600070205080204" pitchFamily="50" charset="-128"/>
              <a:ea typeface="ＭＳ Ｐゴシック" panose="020B0600070205080204" pitchFamily="50" charset="-128"/>
            </a:rPr>
            <a:t>円となっており、主な項目については下記のとおり。</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・人件費については、グループ内平均値を上回る水準で推移しているが、グループ内他団体と比較してラスパイレス指数が高いことが主な要因である。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・物件費については、観光誘客緊急対策事業費の減等により減少した。</a:t>
          </a:r>
        </a:p>
        <a:p>
          <a:r>
            <a:rPr kumimoji="1" lang="ja-JP" altLang="en-US" sz="800">
              <a:latin typeface="ＭＳ Ｐゴシック" panose="020B0600070205080204" pitchFamily="50" charset="-128"/>
              <a:ea typeface="ＭＳ Ｐゴシック" panose="020B0600070205080204" pitchFamily="50" charset="-128"/>
            </a:rPr>
            <a:t>・維持補修費については、道路除雪費の増等により増加した。</a:t>
          </a:r>
        </a:p>
        <a:p>
          <a:r>
            <a:rPr kumimoji="1" lang="ja-JP" altLang="en-US" sz="800">
              <a:latin typeface="ＭＳ Ｐゴシック" panose="020B0600070205080204" pitchFamily="50" charset="-128"/>
              <a:ea typeface="ＭＳ Ｐゴシック" panose="020B0600070205080204" pitchFamily="50" charset="-128"/>
            </a:rPr>
            <a:t>・扶助費については、グループ内平均値より低い水準で推移しているが、生活保護費に係る保護率がグループ内他団体と比較して低いことが一因である。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補助費等については、新型コロナウイルス感染症対策関連経費が減となった一方で、県立病院事業運営費負担金等、一部事業において前年度比で事業費が大幅増となったこと等により、ほぼ横ばいとなった。</a:t>
          </a:r>
        </a:p>
        <a:p>
          <a:r>
            <a:rPr kumimoji="1" lang="ja-JP" altLang="en-US" sz="800">
              <a:latin typeface="ＭＳ Ｐゴシック" panose="020B0600070205080204" pitchFamily="50" charset="-128"/>
              <a:ea typeface="ＭＳ Ｐゴシック" panose="020B0600070205080204" pitchFamily="50" charset="-128"/>
            </a:rPr>
            <a:t>・普通建設事業費については、県立高等学校の校舎整備事業や東北農林専門職大学等キャンパス整備事業の進捗等に伴い減少した。</a:t>
          </a:r>
        </a:p>
        <a:p>
          <a:r>
            <a:rPr kumimoji="1" lang="ja-JP" altLang="en-US" sz="800">
              <a:latin typeface="ＭＳ Ｐゴシック" panose="020B0600070205080204" pitchFamily="50" charset="-128"/>
              <a:ea typeface="ＭＳ Ｐゴシック" panose="020B0600070205080204" pitchFamily="50" charset="-128"/>
            </a:rPr>
            <a:t>・災害復旧費については、令和６年７月豪雨への対応に伴う建設災害復旧事業費の増等により増加した。</a:t>
          </a:r>
        </a:p>
        <a:p>
          <a:r>
            <a:rPr kumimoji="1" lang="ja-JP" altLang="en-US" sz="800">
              <a:latin typeface="ＭＳ Ｐゴシック" panose="020B0600070205080204" pitchFamily="50" charset="-128"/>
              <a:ea typeface="ＭＳ Ｐゴシック" panose="020B0600070205080204" pitchFamily="50" charset="-128"/>
            </a:rPr>
            <a:t>・貸付金については、新型コロナウイルス感染症の影響で売り上げが減少した中小企業・小規模事業者に対する商工業振興資金貸付金が主な要因となってグループ内平均値を上回る水準で推移しているが、近年は融資残高の減に伴い、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1,012,355
1,002,037
9,323.15
674,209,779
661,550,290
5,324,398
335,547,047
1,128,936,417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105410</xdr:rowOff>
    </xdr:from>
    <xdr:to>
      <xdr:col>24</xdr:col>
      <xdr:colOff>63500</xdr:colOff>
      <xdr:row>35</xdr:row>
      <xdr:rowOff>16256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3471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77487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3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16256</xdr:rowOff>
    </xdr:from>
    <xdr:to>
      <xdr:col>19</xdr:col>
      <xdr:colOff>177800</xdr:colOff>
      <xdr:row>36</xdr:row>
      <xdr:rowOff>57404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7006"/>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23114</xdr:rowOff>
    </xdr:from>
    <xdr:to>
      <xdr:col>15</xdr:col>
      <xdr:colOff>50800</xdr:colOff>
      <xdr:row>36</xdr:row>
      <xdr:rowOff>57404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953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13970</xdr:rowOff>
    </xdr:from>
    <xdr:to>
      <xdr:col>10</xdr:col>
      <xdr:colOff>114300</xdr:colOff>
      <xdr:row>36</xdr:row>
      <xdr:rowOff>23114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61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33037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136906</xdr:rowOff>
    </xdr:from>
    <xdr:to>
      <xdr:col>20</xdr:col>
      <xdr:colOff>38100</xdr:colOff>
      <xdr:row>35</xdr:row>
      <xdr:rowOff>67056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83583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7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6604</xdr:rowOff>
    </xdr:from>
    <xdr:to>
      <xdr:col>15</xdr:col>
      <xdr:colOff>101600</xdr:colOff>
      <xdr:row>36</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99331</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27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143764</xdr:rowOff>
    </xdr:from>
    <xdr:to>
      <xdr:col>10</xdr:col>
      <xdr:colOff>165100</xdr:colOff>
      <xdr:row>36</xdr:row>
      <xdr:rowOff>73914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65041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97180</xdr:rowOff>
    </xdr:from>
    <xdr:to>
      <xdr:col>24</xdr:col>
      <xdr:colOff>63500</xdr:colOff>
      <xdr:row>59</xdr:row>
      <xdr:rowOff>84411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41280"/>
          <a:ext cx="838200" cy="15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11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53583</xdr:rowOff>
    </xdr:from>
    <xdr:to>
      <xdr:col>19</xdr:col>
      <xdr:colOff>177800</xdr:colOff>
      <xdr:row>59</xdr:row>
      <xdr:rowOff>84411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69133"/>
          <a:ext cx="8890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18040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115338</xdr:rowOff>
    </xdr:from>
    <xdr:to>
      <xdr:col>15</xdr:col>
      <xdr:colOff>50800</xdr:colOff>
      <xdr:row>59</xdr:row>
      <xdr:rowOff>53583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716538"/>
          <a:ext cx="889000" cy="45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143901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115338</xdr:rowOff>
    </xdr:from>
    <xdr:to>
      <xdr:col>10</xdr:col>
      <xdr:colOff>114300</xdr:colOff>
      <xdr:row>58</xdr:row>
      <xdr:rowOff>28568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716538"/>
          <a:ext cx="889000" cy="25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51775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1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46380</xdr:rowOff>
    </xdr:from>
    <xdr:to>
      <xdr:col>24</xdr:col>
      <xdr:colOff>114300</xdr:colOff>
      <xdr:row>58</xdr:row>
      <xdr:rowOff>147980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24807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33611</xdr:rowOff>
    </xdr:from>
    <xdr:to>
      <xdr:col>20</xdr:col>
      <xdr:colOff>38100</xdr:colOff>
      <xdr:row>59</xdr:row>
      <xdr:rowOff>135211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126338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102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2783</xdr:rowOff>
    </xdr:from>
    <xdr:to>
      <xdr:col>15</xdr:col>
      <xdr:colOff>101600</xdr:colOff>
      <xdr:row>59</xdr:row>
      <xdr:rowOff>104383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95510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2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64538</xdr:rowOff>
    </xdr:from>
    <xdr:to>
      <xdr:col>10</xdr:col>
      <xdr:colOff>165100</xdr:colOff>
      <xdr:row>56</xdr:row>
      <xdr:rowOff>166138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157265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5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149218</xdr:rowOff>
    </xdr:from>
    <xdr:to>
      <xdr:col>6</xdr:col>
      <xdr:colOff>38100</xdr:colOff>
      <xdr:row>58</xdr:row>
      <xdr:rowOff>79368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70495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1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105227</xdr:rowOff>
    </xdr:from>
    <xdr:to>
      <xdr:col>24</xdr:col>
      <xdr:colOff>62865</xdr:colOff>
      <xdr:row>75</xdr:row>
      <xdr:rowOff>68788</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06727"/>
          <a:ext cx="1270" cy="8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72615</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293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68788</xdr:rowOff>
    </xdr:from>
    <xdr:to>
      <xdr:col>24</xdr:col>
      <xdr:colOff>152400</xdr:colOff>
      <xdr:row>75</xdr:row>
      <xdr:rowOff>68788</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92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51904</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88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105227</xdr:rowOff>
    </xdr:from>
    <xdr:to>
      <xdr:col>24</xdr:col>
      <xdr:colOff>152400</xdr:colOff>
      <xdr:row>70</xdr:row>
      <xdr:rowOff>105227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0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68788</xdr:rowOff>
    </xdr:from>
    <xdr:to>
      <xdr:col>24</xdr:col>
      <xdr:colOff>63500</xdr:colOff>
      <xdr:row>76</xdr:row>
      <xdr:rowOff>53107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927538"/>
          <a:ext cx="838200" cy="15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92986</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26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70109</xdr:rowOff>
    </xdr:from>
    <xdr:to>
      <xdr:col>24</xdr:col>
      <xdr:colOff>114300</xdr:colOff>
      <xdr:row>73</xdr:row>
      <xdr:rowOff>259</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41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95306</xdr:rowOff>
    </xdr:from>
    <xdr:to>
      <xdr:col>19</xdr:col>
      <xdr:colOff>177800</xdr:colOff>
      <xdr:row>76</xdr:row>
      <xdr:rowOff>53107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954056"/>
          <a:ext cx="889000" cy="1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52873</xdr:rowOff>
    </xdr:from>
    <xdr:to>
      <xdr:col>20</xdr:col>
      <xdr:colOff>38100</xdr:colOff>
      <xdr:row>73</xdr:row>
      <xdr:rowOff>154473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56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171000</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34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95306</xdr:rowOff>
    </xdr:from>
    <xdr:to>
      <xdr:col>15</xdr:col>
      <xdr:colOff>50800</xdr:colOff>
      <xdr:row>76</xdr:row>
      <xdr:rowOff>82139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954056"/>
          <a:ext cx="889000" cy="1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660</xdr:rowOff>
    </xdr:from>
    <xdr:to>
      <xdr:col>15</xdr:col>
      <xdr:colOff>101600</xdr:colOff>
      <xdr:row>73</xdr:row>
      <xdr:rowOff>102260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5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118787</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2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82139</xdr:rowOff>
    </xdr:from>
    <xdr:to>
      <xdr:col>10</xdr:col>
      <xdr:colOff>114300</xdr:colOff>
      <xdr:row>77</xdr:row>
      <xdr:rowOff>14656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112339"/>
          <a:ext cx="889000" cy="10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6467</xdr:rowOff>
    </xdr:from>
    <xdr:to>
      <xdr:col>10</xdr:col>
      <xdr:colOff>165100</xdr:colOff>
      <xdr:row>73</xdr:row>
      <xdr:rowOff>108067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52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124594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2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53970</xdr:rowOff>
    </xdr:from>
    <xdr:to>
      <xdr:col>6</xdr:col>
      <xdr:colOff>38100</xdr:colOff>
      <xdr:row>72</xdr:row>
      <xdr:rowOff>155570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3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647</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1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17988</xdr:rowOff>
    </xdr:from>
    <xdr:to>
      <xdr:col>24</xdr:col>
      <xdr:colOff>114300</xdr:colOff>
      <xdr:row>75</xdr:row>
      <xdr:rowOff>119588</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8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104365</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7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2307</xdr:rowOff>
    </xdr:from>
    <xdr:to>
      <xdr:col>20</xdr:col>
      <xdr:colOff>38100</xdr:colOff>
      <xdr:row>76</xdr:row>
      <xdr:rowOff>103907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0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95034</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12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44506</xdr:rowOff>
    </xdr:from>
    <xdr:to>
      <xdr:col>15</xdr:col>
      <xdr:colOff>101600</xdr:colOff>
      <xdr:row>75</xdr:row>
      <xdr:rowOff>146106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137233</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9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31339</xdr:rowOff>
    </xdr:from>
    <xdr:to>
      <xdr:col>10</xdr:col>
      <xdr:colOff>165100</xdr:colOff>
      <xdr:row>76</xdr:row>
      <xdr:rowOff>132939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0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124066</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15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135306</xdr:rowOff>
    </xdr:from>
    <xdr:to>
      <xdr:col>6</xdr:col>
      <xdr:colOff>38100</xdr:colOff>
      <xdr:row>77</xdr:row>
      <xdr:rowOff>65456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56583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145284</xdr:rowOff>
    </xdr:from>
    <xdr:to>
      <xdr:col>24</xdr:col>
      <xdr:colOff>63500</xdr:colOff>
      <xdr:row>94</xdr:row>
      <xdr:rowOff>127095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090134"/>
          <a:ext cx="838200" cy="15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113280</xdr:rowOff>
    </xdr:from>
    <xdr:to>
      <xdr:col>19</xdr:col>
      <xdr:colOff>177800</xdr:colOff>
      <xdr:row>93</xdr:row>
      <xdr:rowOff>145284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5543780"/>
          <a:ext cx="88900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160628</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17411" y="164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113280</xdr:rowOff>
    </xdr:from>
    <xdr:to>
      <xdr:col>15</xdr:col>
      <xdr:colOff>50800</xdr:colOff>
      <xdr:row>90</xdr:row>
      <xdr:rowOff>167067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5543780"/>
          <a:ext cx="88900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68634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56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167067</xdr:rowOff>
    </xdr:from>
    <xdr:to>
      <xdr:col>10</xdr:col>
      <xdr:colOff>114300</xdr:colOff>
      <xdr:row>92</xdr:row>
      <xdr:rowOff>110505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5597567"/>
          <a:ext cx="889000" cy="2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86856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586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46786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76295</xdr:rowOff>
    </xdr:from>
    <xdr:to>
      <xdr:col>24</xdr:col>
      <xdr:colOff>114300</xdr:colOff>
      <xdr:row>95</xdr:row>
      <xdr:rowOff>6445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99172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94484</xdr:rowOff>
    </xdr:from>
    <xdr:to>
      <xdr:col>20</xdr:col>
      <xdr:colOff>38100</xdr:colOff>
      <xdr:row>94</xdr:row>
      <xdr:rowOff>24634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03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41161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17411" y="158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62480</xdr:rowOff>
    </xdr:from>
    <xdr:to>
      <xdr:col>15</xdr:col>
      <xdr:colOff>101600</xdr:colOff>
      <xdr:row>90</xdr:row>
      <xdr:rowOff>164080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54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9157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52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116267</xdr:rowOff>
    </xdr:from>
    <xdr:to>
      <xdr:col>10</xdr:col>
      <xdr:colOff>165100</xdr:colOff>
      <xdr:row>91</xdr:row>
      <xdr:rowOff>46417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55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62944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53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59705</xdr:rowOff>
    </xdr:from>
    <xdr:to>
      <xdr:col>6</xdr:col>
      <xdr:colOff>38100</xdr:colOff>
      <xdr:row>92</xdr:row>
      <xdr:rowOff>161305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58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6382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560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152273</xdr:rowOff>
    </xdr:from>
    <xdr:to>
      <xdr:col>55</xdr:col>
      <xdr:colOff>0</xdr:colOff>
      <xdr:row>36</xdr:row>
      <xdr:rowOff>42164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153023"/>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144289</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1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170942</xdr:rowOff>
    </xdr:from>
    <xdr:to>
      <xdr:col>50</xdr:col>
      <xdr:colOff>114300</xdr:colOff>
      <xdr:row>36</xdr:row>
      <xdr:rowOff>42164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17169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145051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917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132842</xdr:rowOff>
    </xdr:from>
    <xdr:to>
      <xdr:col>45</xdr:col>
      <xdr:colOff>177800</xdr:colOff>
      <xdr:row>35</xdr:row>
      <xdr:rowOff>170942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13359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652</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109220</xdr:rowOff>
    </xdr:from>
    <xdr:to>
      <xdr:col>41</xdr:col>
      <xdr:colOff>50800</xdr:colOff>
      <xdr:row>35</xdr:row>
      <xdr:rowOff>132842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10997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80662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101473</xdr:rowOff>
    </xdr:from>
    <xdr:to>
      <xdr:col>55</xdr:col>
      <xdr:colOff>50800</xdr:colOff>
      <xdr:row>36</xdr:row>
      <xdr:rowOff>31623</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1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124350</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95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162814</xdr:rowOff>
    </xdr:from>
    <xdr:to>
      <xdr:col>50</xdr:col>
      <xdr:colOff>165100</xdr:colOff>
      <xdr:row>36</xdr:row>
      <xdr:rowOff>92964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109491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91728" y="59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120142</xdr:rowOff>
    </xdr:from>
    <xdr:to>
      <xdr:col>46</xdr:col>
      <xdr:colOff>38100</xdr:colOff>
      <xdr:row>36</xdr:row>
      <xdr:rowOff>50292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66819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589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82042</xdr:rowOff>
    </xdr:from>
    <xdr:to>
      <xdr:col>41</xdr:col>
      <xdr:colOff>101600</xdr:colOff>
      <xdr:row>36</xdr:row>
      <xdr:rowOff>12192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28719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58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58420</xdr:rowOff>
    </xdr:from>
    <xdr:to>
      <xdr:col>36</xdr:col>
      <xdr:colOff>165100</xdr:colOff>
      <xdr:row>35</xdr:row>
      <xdr:rowOff>160020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5097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55804</xdr:rowOff>
    </xdr:from>
    <xdr:to>
      <xdr:col>55</xdr:col>
      <xdr:colOff>0</xdr:colOff>
      <xdr:row>55</xdr:row>
      <xdr:rowOff>151392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485554"/>
          <a:ext cx="838200" cy="9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55804</xdr:rowOff>
    </xdr:from>
    <xdr:to>
      <xdr:col>50</xdr:col>
      <xdr:colOff>114300</xdr:colOff>
      <xdr:row>56</xdr:row>
      <xdr:rowOff>15374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485554"/>
          <a:ext cx="889000" cy="1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15374</xdr:rowOff>
    </xdr:from>
    <xdr:to>
      <xdr:col>45</xdr:col>
      <xdr:colOff>177800</xdr:colOff>
      <xdr:row>56</xdr:row>
      <xdr:rowOff>25236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16574"/>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25236</xdr:rowOff>
    </xdr:from>
    <xdr:to>
      <xdr:col>41</xdr:col>
      <xdr:colOff>50800</xdr:colOff>
      <xdr:row>56</xdr:row>
      <xdr:rowOff>82256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26436"/>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100592</xdr:rowOff>
    </xdr:from>
    <xdr:to>
      <xdr:col>55</xdr:col>
      <xdr:colOff>50800</xdr:colOff>
      <xdr:row>56</xdr:row>
      <xdr:rowOff>30742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3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123469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5004</xdr:rowOff>
    </xdr:from>
    <xdr:to>
      <xdr:col>50</xdr:col>
      <xdr:colOff>165100</xdr:colOff>
      <xdr:row>55</xdr:row>
      <xdr:rowOff>106604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123131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59411" y="920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136024</xdr:rowOff>
    </xdr:from>
    <xdr:to>
      <xdr:col>46</xdr:col>
      <xdr:colOff>38100</xdr:colOff>
      <xdr:row>56</xdr:row>
      <xdr:rowOff>66174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82701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145886</xdr:rowOff>
    </xdr:from>
    <xdr:to>
      <xdr:col>41</xdr:col>
      <xdr:colOff>101600</xdr:colOff>
      <xdr:row>56</xdr:row>
      <xdr:rowOff>76036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92563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31456</xdr:rowOff>
    </xdr:from>
    <xdr:to>
      <xdr:col>36</xdr:col>
      <xdr:colOff>165100</xdr:colOff>
      <xdr:row>56</xdr:row>
      <xdr:rowOff>133056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124183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7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161963</xdr:rowOff>
    </xdr:from>
    <xdr:to>
      <xdr:col>54</xdr:col>
      <xdr:colOff>189865</xdr:colOff>
      <xdr:row>78</xdr:row>
      <xdr:rowOff>96647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506363"/>
          <a:ext cx="1270" cy="963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100474</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96647</xdr:rowOff>
    </xdr:from>
    <xdr:to>
      <xdr:col>55</xdr:col>
      <xdr:colOff>88900</xdr:colOff>
      <xdr:row>78</xdr:row>
      <xdr:rowOff>96647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6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108640</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2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161963</xdr:rowOff>
    </xdr:from>
    <xdr:to>
      <xdr:col>55</xdr:col>
      <xdr:colOff>88900</xdr:colOff>
      <xdr:row>72</xdr:row>
      <xdr:rowOff>161963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50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36805</xdr:rowOff>
    </xdr:from>
    <xdr:to>
      <xdr:col>55</xdr:col>
      <xdr:colOff>0</xdr:colOff>
      <xdr:row>72</xdr:row>
      <xdr:rowOff>161963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381205"/>
          <a:ext cx="8382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146613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33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168186</xdr:rowOff>
    </xdr:from>
    <xdr:to>
      <xdr:col>55</xdr:col>
      <xdr:colOff>50800</xdr:colOff>
      <xdr:row>75</xdr:row>
      <xdr:rowOff>98336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85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143053</xdr:rowOff>
    </xdr:from>
    <xdr:to>
      <xdr:col>50</xdr:col>
      <xdr:colOff>114300</xdr:colOff>
      <xdr:row>72</xdr:row>
      <xdr:rowOff>36805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144553"/>
          <a:ext cx="889000" cy="2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40360</xdr:rowOff>
    </xdr:from>
    <xdr:to>
      <xdr:col>50</xdr:col>
      <xdr:colOff>165100</xdr:colOff>
      <xdr:row>74</xdr:row>
      <xdr:rowOff>141960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7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133087</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8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143053</xdr:rowOff>
    </xdr:from>
    <xdr:to>
      <xdr:col>45</xdr:col>
      <xdr:colOff>177800</xdr:colOff>
      <xdr:row>71</xdr:row>
      <xdr:rowOff>26912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2144553"/>
          <a:ext cx="889000" cy="5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18694</xdr:rowOff>
    </xdr:from>
    <xdr:to>
      <xdr:col>46</xdr:col>
      <xdr:colOff>38100</xdr:colOff>
      <xdr:row>73</xdr:row>
      <xdr:rowOff>120294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5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111421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6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26912</xdr:rowOff>
    </xdr:from>
    <xdr:to>
      <xdr:col>41</xdr:col>
      <xdr:colOff>50800</xdr:colOff>
      <xdr:row>72</xdr:row>
      <xdr:rowOff>2362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199862"/>
          <a:ext cx="889000" cy="14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100457</xdr:rowOff>
    </xdr:from>
    <xdr:to>
      <xdr:col>41</xdr:col>
      <xdr:colOff>101600</xdr:colOff>
      <xdr:row>73</xdr:row>
      <xdr:rowOff>30607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4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21734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5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597</xdr:rowOff>
    </xdr:from>
    <xdr:to>
      <xdr:col>36</xdr:col>
      <xdr:colOff>165100</xdr:colOff>
      <xdr:row>73</xdr:row>
      <xdr:rowOff>102197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51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93324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6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111163</xdr:rowOff>
    </xdr:from>
    <xdr:to>
      <xdr:col>55</xdr:col>
      <xdr:colOff>50800</xdr:colOff>
      <xdr:row>73</xdr:row>
      <xdr:rowOff>41313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4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64190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4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157455</xdr:rowOff>
    </xdr:from>
    <xdr:to>
      <xdr:col>50</xdr:col>
      <xdr:colOff>165100</xdr:colOff>
      <xdr:row>72</xdr:row>
      <xdr:rowOff>87605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33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104132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1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92253</xdr:rowOff>
    </xdr:from>
    <xdr:to>
      <xdr:col>46</xdr:col>
      <xdr:colOff>38100</xdr:colOff>
      <xdr:row>71</xdr:row>
      <xdr:rowOff>22403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09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38930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186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147562</xdr:rowOff>
    </xdr:from>
    <xdr:to>
      <xdr:col>41</xdr:col>
      <xdr:colOff>101600</xdr:colOff>
      <xdr:row>71</xdr:row>
      <xdr:rowOff>77712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14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94239</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19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123012</xdr:rowOff>
    </xdr:from>
    <xdr:to>
      <xdr:col>36</xdr:col>
      <xdr:colOff>165100</xdr:colOff>
      <xdr:row>72</xdr:row>
      <xdr:rowOff>53162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2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69689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0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95199</xdr:rowOff>
    </xdr:from>
    <xdr:to>
      <xdr:col>55</xdr:col>
      <xdr:colOff>0</xdr:colOff>
      <xdr:row>95</xdr:row>
      <xdr:rowOff>126346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382949"/>
          <a:ext cx="8382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126346</xdr:rowOff>
    </xdr:from>
    <xdr:to>
      <xdr:col>50</xdr:col>
      <xdr:colOff>114300</xdr:colOff>
      <xdr:row>96</xdr:row>
      <xdr:rowOff>4617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414096"/>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4617</xdr:rowOff>
    </xdr:from>
    <xdr:to>
      <xdr:col>45</xdr:col>
      <xdr:colOff>177800</xdr:colOff>
      <xdr:row>96</xdr:row>
      <xdr:rowOff>159931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463817"/>
          <a:ext cx="889000" cy="15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159931</xdr:rowOff>
    </xdr:from>
    <xdr:to>
      <xdr:col>41</xdr:col>
      <xdr:colOff>50800</xdr:colOff>
      <xdr:row>97</xdr:row>
      <xdr:rowOff>43765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619131"/>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35253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3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44399</xdr:rowOff>
    </xdr:from>
    <xdr:to>
      <xdr:col>55</xdr:col>
      <xdr:colOff>50800</xdr:colOff>
      <xdr:row>95</xdr:row>
      <xdr:rowOff>145999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3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67276</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1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75546</xdr:rowOff>
    </xdr:from>
    <xdr:to>
      <xdr:col>50</xdr:col>
      <xdr:colOff>165100</xdr:colOff>
      <xdr:row>96</xdr:row>
      <xdr:rowOff>5696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3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22223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1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125267</xdr:rowOff>
    </xdr:from>
    <xdr:to>
      <xdr:col>46</xdr:col>
      <xdr:colOff>38100</xdr:colOff>
      <xdr:row>96</xdr:row>
      <xdr:rowOff>55417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4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71944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1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109131</xdr:rowOff>
    </xdr:from>
    <xdr:to>
      <xdr:col>41</xdr:col>
      <xdr:colOff>101600</xdr:colOff>
      <xdr:row>97</xdr:row>
      <xdr:rowOff>39281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5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30408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164415</xdr:rowOff>
    </xdr:from>
    <xdr:to>
      <xdr:col>36</xdr:col>
      <xdr:colOff>165100</xdr:colOff>
      <xdr:row>97</xdr:row>
      <xdr:rowOff>94565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85692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93490</xdr:rowOff>
    </xdr:from>
    <xdr:to>
      <xdr:col>85</xdr:col>
      <xdr:colOff>127000</xdr:colOff>
      <xdr:row>39</xdr:row>
      <xdr:rowOff>8908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65690"/>
          <a:ext cx="8382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6621</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00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14133</xdr:rowOff>
    </xdr:from>
    <xdr:to>
      <xdr:col>81</xdr:col>
      <xdr:colOff>50800</xdr:colOff>
      <xdr:row>39</xdr:row>
      <xdr:rowOff>8908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29233"/>
          <a:ext cx="889000" cy="1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54028</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22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14133</xdr:rowOff>
    </xdr:from>
    <xdr:to>
      <xdr:col>76</xdr:col>
      <xdr:colOff>114300</xdr:colOff>
      <xdr:row>38</xdr:row>
      <xdr:rowOff>115697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29233"/>
          <a:ext cx="8890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115697</xdr:rowOff>
    </xdr:from>
    <xdr:to>
      <xdr:col>71</xdr:col>
      <xdr:colOff>177800</xdr:colOff>
      <xdr:row>38</xdr:row>
      <xdr:rowOff>156355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630797"/>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132569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42690</xdr:rowOff>
    </xdr:from>
    <xdr:to>
      <xdr:col>85</xdr:col>
      <xdr:colOff>177800</xdr:colOff>
      <xdr:row>36</xdr:row>
      <xdr:rowOff>144290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21117</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619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129558</xdr:rowOff>
    </xdr:from>
    <xdr:to>
      <xdr:col>81</xdr:col>
      <xdr:colOff>101600</xdr:colOff>
      <xdr:row>39</xdr:row>
      <xdr:rowOff>59708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6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50835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7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134783</xdr:rowOff>
    </xdr:from>
    <xdr:to>
      <xdr:col>76</xdr:col>
      <xdr:colOff>165100</xdr:colOff>
      <xdr:row>38</xdr:row>
      <xdr:rowOff>64933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81460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5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64897</xdr:rowOff>
    </xdr:from>
    <xdr:to>
      <xdr:col>72</xdr:col>
      <xdr:colOff>38100</xdr:colOff>
      <xdr:row>38</xdr:row>
      <xdr:rowOff>166497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157624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105555</xdr:rowOff>
    </xdr:from>
    <xdr:to>
      <xdr:col>67</xdr:col>
      <xdr:colOff>101600</xdr:colOff>
      <xdr:row>39</xdr:row>
      <xdr:rowOff>35705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26832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7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162926</xdr:rowOff>
    </xdr:from>
    <xdr:to>
      <xdr:col>85</xdr:col>
      <xdr:colOff>126364</xdr:colOff>
      <xdr:row>56</xdr:row>
      <xdr:rowOff>14564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906876"/>
          <a:ext cx="1269" cy="70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18391</xdr:rowOff>
    </xdr:from>
    <xdr:ext cx="599010"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6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14564</xdr:rowOff>
    </xdr:from>
    <xdr:to>
      <xdr:col>86</xdr:col>
      <xdr:colOff>25400</xdr:colOff>
      <xdr:row>56</xdr:row>
      <xdr:rowOff>14564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6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109603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68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162926</xdr:rowOff>
    </xdr:from>
    <xdr:to>
      <xdr:col>86</xdr:col>
      <xdr:colOff>25400</xdr:colOff>
      <xdr:row>51</xdr:row>
      <xdr:rowOff>162926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9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14564</xdr:rowOff>
    </xdr:from>
    <xdr:to>
      <xdr:col>85</xdr:col>
      <xdr:colOff>127000</xdr:colOff>
      <xdr:row>57</xdr:row>
      <xdr:rowOff>46020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615764"/>
          <a:ext cx="838200" cy="20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92209</xdr:rowOff>
    </xdr:from>
    <xdr:ext cx="599010"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00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69332</xdr:rowOff>
    </xdr:from>
    <xdr:to>
      <xdr:col>85</xdr:col>
      <xdr:colOff>177800</xdr:colOff>
      <xdr:row>53</xdr:row>
      <xdr:rowOff>170932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15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32121</xdr:rowOff>
    </xdr:from>
    <xdr:to>
      <xdr:col>81</xdr:col>
      <xdr:colOff>50800</xdr:colOff>
      <xdr:row>57</xdr:row>
      <xdr:rowOff>46020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80477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67732</xdr:rowOff>
    </xdr:from>
    <xdr:to>
      <xdr:col>81</xdr:col>
      <xdr:colOff>101600</xdr:colOff>
      <xdr:row>56</xdr:row>
      <xdr:rowOff>169332</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14409</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69095" y="94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32121</xdr:rowOff>
    </xdr:from>
    <xdr:to>
      <xdr:col>76</xdr:col>
      <xdr:colOff>114300</xdr:colOff>
      <xdr:row>57</xdr:row>
      <xdr:rowOff>55301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804771"/>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104353</xdr:rowOff>
    </xdr:from>
    <xdr:to>
      <xdr:col>76</xdr:col>
      <xdr:colOff>165100</xdr:colOff>
      <xdr:row>56</xdr:row>
      <xdr:rowOff>34503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51030</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292795" y="93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55301</xdr:rowOff>
    </xdr:from>
    <xdr:to>
      <xdr:col>71</xdr:col>
      <xdr:colOff>177800</xdr:colOff>
      <xdr:row>57</xdr:row>
      <xdr:rowOff>140843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827951"/>
          <a:ext cx="889000" cy="8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85013</xdr:rowOff>
    </xdr:from>
    <xdr:to>
      <xdr:col>72</xdr:col>
      <xdr:colOff>38100</xdr:colOff>
      <xdr:row>55</xdr:row>
      <xdr:rowOff>15163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31690</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03795" y="911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143444</xdr:rowOff>
    </xdr:from>
    <xdr:to>
      <xdr:col>67</xdr:col>
      <xdr:colOff>101600</xdr:colOff>
      <xdr:row>55</xdr:row>
      <xdr:rowOff>73594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90121</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14795" y="91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135214</xdr:rowOff>
    </xdr:from>
    <xdr:to>
      <xdr:col>85</xdr:col>
      <xdr:colOff>177800</xdr:colOff>
      <xdr:row>56</xdr:row>
      <xdr:rowOff>65364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50141</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47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166670</xdr:rowOff>
    </xdr:from>
    <xdr:to>
      <xdr:col>81</xdr:col>
      <xdr:colOff>101600</xdr:colOff>
      <xdr:row>57</xdr:row>
      <xdr:rowOff>96820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7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57</xdr:row>
      <xdr:rowOff>87947</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69095" y="986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152771</xdr:rowOff>
    </xdr:from>
    <xdr:to>
      <xdr:col>76</xdr:col>
      <xdr:colOff>165100</xdr:colOff>
      <xdr:row>57</xdr:row>
      <xdr:rowOff>82921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7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74048</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84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4501</xdr:rowOff>
    </xdr:from>
    <xdr:to>
      <xdr:col>72</xdr:col>
      <xdr:colOff>38100</xdr:colOff>
      <xdr:row>57</xdr:row>
      <xdr:rowOff>106101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97228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986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90043</xdr:rowOff>
    </xdr:from>
    <xdr:to>
      <xdr:col>67</xdr:col>
      <xdr:colOff>101600</xdr:colOff>
      <xdr:row>58</xdr:row>
      <xdr:rowOff>20193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8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11320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995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81102</xdr:rowOff>
    </xdr:from>
    <xdr:to>
      <xdr:col>85</xdr:col>
      <xdr:colOff>127000</xdr:colOff>
      <xdr:row>76</xdr:row>
      <xdr:rowOff>31192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2596952"/>
          <a:ext cx="838200" cy="4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31192</xdr:rowOff>
    </xdr:from>
    <xdr:to>
      <xdr:col>81</xdr:col>
      <xdr:colOff>50800</xdr:colOff>
      <xdr:row>77</xdr:row>
      <xdr:rowOff>27229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061392"/>
          <a:ext cx="889000" cy="16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14960</xdr:rowOff>
    </xdr:from>
    <xdr:to>
      <xdr:col>76</xdr:col>
      <xdr:colOff>114300</xdr:colOff>
      <xdr:row>77</xdr:row>
      <xdr:rowOff>27229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873710"/>
          <a:ext cx="889000" cy="3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14960</xdr:rowOff>
    </xdr:from>
    <xdr:to>
      <xdr:col>71</xdr:col>
      <xdr:colOff>177800</xdr:colOff>
      <xdr:row>75</xdr:row>
      <xdr:rowOff>38888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2873710"/>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33799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0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30302</xdr:rowOff>
    </xdr:from>
    <xdr:to>
      <xdr:col>85</xdr:col>
      <xdr:colOff>177800</xdr:colOff>
      <xdr:row>73</xdr:row>
      <xdr:rowOff>131902</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25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53179</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3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151842</xdr:rowOff>
    </xdr:from>
    <xdr:to>
      <xdr:col>81</xdr:col>
      <xdr:colOff>101600</xdr:colOff>
      <xdr:row>76</xdr:row>
      <xdr:rowOff>81992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0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73119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33728" y="1310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147879</xdr:rowOff>
    </xdr:from>
    <xdr:to>
      <xdr:col>76</xdr:col>
      <xdr:colOff>165100</xdr:colOff>
      <xdr:row>77</xdr:row>
      <xdr:rowOff>78029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1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69156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135610</xdr:rowOff>
    </xdr:from>
    <xdr:to>
      <xdr:col>72</xdr:col>
      <xdr:colOff>38100</xdr:colOff>
      <xdr:row>75</xdr:row>
      <xdr:rowOff>65760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82287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5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159538</xdr:rowOff>
    </xdr:from>
    <xdr:to>
      <xdr:col>67</xdr:col>
      <xdr:colOff>101600</xdr:colOff>
      <xdr:row>75</xdr:row>
      <xdr:rowOff>89688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8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80815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98095</xdr:rowOff>
    </xdr:from>
    <xdr:to>
      <xdr:col>85</xdr:col>
      <xdr:colOff>127000</xdr:colOff>
      <xdr:row>92</xdr:row>
      <xdr:rowOff>112427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5871495"/>
          <a:ext cx="8382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98095</xdr:rowOff>
    </xdr:from>
    <xdr:to>
      <xdr:col>81</xdr:col>
      <xdr:colOff>50800</xdr:colOff>
      <xdr:row>93</xdr:row>
      <xdr:rowOff>26977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5871495"/>
          <a:ext cx="889000" cy="10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20303</xdr:rowOff>
    </xdr:from>
    <xdr:to>
      <xdr:col>76</xdr:col>
      <xdr:colOff>114300</xdr:colOff>
      <xdr:row>93</xdr:row>
      <xdr:rowOff>26977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5965153"/>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20303</xdr:rowOff>
    </xdr:from>
    <xdr:to>
      <xdr:col>71</xdr:col>
      <xdr:colOff>177800</xdr:colOff>
      <xdr:row>93</xdr:row>
      <xdr:rowOff>50067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5965153"/>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61627</xdr:rowOff>
    </xdr:from>
    <xdr:to>
      <xdr:col>85</xdr:col>
      <xdr:colOff>177800</xdr:colOff>
      <xdr:row>92</xdr:row>
      <xdr:rowOff>163227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58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84504</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6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47295</xdr:rowOff>
    </xdr:from>
    <xdr:to>
      <xdr:col>81</xdr:col>
      <xdr:colOff>101600</xdr:colOff>
      <xdr:row>92</xdr:row>
      <xdr:rowOff>148895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58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165422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5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147627</xdr:rowOff>
    </xdr:from>
    <xdr:to>
      <xdr:col>76</xdr:col>
      <xdr:colOff>165100</xdr:colOff>
      <xdr:row>93</xdr:row>
      <xdr:rowOff>77777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59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94304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69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140953</xdr:rowOff>
    </xdr:from>
    <xdr:to>
      <xdr:col>72</xdr:col>
      <xdr:colOff>38100</xdr:colOff>
      <xdr:row>93</xdr:row>
      <xdr:rowOff>71103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591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87630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6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170717</xdr:rowOff>
    </xdr:from>
    <xdr:to>
      <xdr:col>67</xdr:col>
      <xdr:colOff>101600</xdr:colOff>
      <xdr:row>93</xdr:row>
      <xdr:rowOff>100867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59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117394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71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653,477</a:t>
          </a:r>
          <a:r>
            <a:rPr kumimoji="1" lang="ja-JP" altLang="en-US" sz="1300">
              <a:latin typeface="ＭＳ Ｐゴシック" panose="020B0600070205080204" pitchFamily="50" charset="-128"/>
              <a:ea typeface="ＭＳ Ｐゴシック" panose="020B0600070205080204" pitchFamily="50" charset="-128"/>
            </a:rPr>
            <a:t>円となっており、主な項目については、下記のとおり。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・民生費については、社会保障関係経費の増や災害対応関連経費の増等により増加した。</a:t>
          </a: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・衛生費については、新型コロナウイルス感染症対策関連経費の減等により減少した。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・農林水産業費については、事業の進捗に伴う東北農林専門職大学等キャンパス整備事業費の減等により減少した。</a:t>
          </a:r>
        </a:p>
        <a:p>
          <a:r>
            <a:rPr kumimoji="1" lang="ja-JP" altLang="en-US" sz="1300">
              <a:latin typeface="ＭＳ Ｐゴシック" panose="020B0600070205080204" pitchFamily="50" charset="-128"/>
              <a:ea typeface="ＭＳ Ｐゴシック" panose="020B0600070205080204" pitchFamily="50" charset="-128"/>
            </a:rPr>
            <a:t>・商工費については、新型コロナ関連融資制度に係る預託額の減に伴う商工業振興資金貸付金の減等により減少した。</a:t>
          </a:r>
        </a:p>
        <a:p>
          <a:r>
            <a:rPr kumimoji="1" lang="ja-JP" altLang="en-US" sz="1300">
              <a:latin typeface="ＭＳ Ｐゴシック" panose="020B0600070205080204" pitchFamily="50" charset="-128"/>
              <a:ea typeface="ＭＳ Ｐゴシック" panose="020B0600070205080204" pitchFamily="50" charset="-128"/>
            </a:rPr>
            <a:t>・災害復旧費については、令和６年７月豪雨への対応に伴う建設災害復旧事業費の増等により増加した。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○実質収支額</a:t>
          </a:r>
        </a:p>
        <a:p>
          <a:r>
            <a:rPr kumimoji="1" lang="ja-JP" altLang="en-US" sz="800">
              <a:latin typeface="ＭＳ ゴシック" pitchFamily="49" charset="-128"/>
              <a:ea typeface="ＭＳ ゴシック" pitchFamily="49" charset="-128"/>
            </a:rPr>
            <a:t>　令和２年度以降は主に新型コロナウイルス感染症に係る交付金の不用額と連動した増減となっている。令和６年度は新型コロナウイルス感染症に係る各種事務の終了に伴い交付金（歳入）が減少したことで県決算における不用額も減少し、実質収支額も減となった。</a:t>
          </a:r>
        </a:p>
        <a:p>
          <a:r>
            <a:rPr kumimoji="1" lang="ja-JP" altLang="en-US" sz="800">
              <a:latin typeface="ＭＳ ゴシック" pitchFamily="49" charset="-128"/>
              <a:ea typeface="ＭＳ ゴシック" pitchFamily="49" charset="-128"/>
            </a:rPr>
            <a:t>○実質単年度収支</a:t>
          </a:r>
        </a:p>
        <a:p>
          <a:r>
            <a:rPr kumimoji="1" lang="ja-JP" altLang="en-US" sz="800">
              <a:latin typeface="ＭＳ ゴシック" pitchFamily="49" charset="-128"/>
              <a:ea typeface="ＭＳ ゴシック" pitchFamily="49" charset="-128"/>
            </a:rPr>
            <a:t>　令和４年度については、新型コロナウイルス感染症に係る交付金の不用額の増等によりプラスに転じている。令和５年度は新型コロナウイルス感染症に係る不用額の減、災害が少なかったこと等により微増した。令和６年度は退職手当等の歳出増により、令和３年度ぶりにマイナスに転じた。</a:t>
          </a:r>
        </a:p>
        <a:p>
          <a:r>
            <a:rPr kumimoji="1" lang="ja-JP" altLang="en-US" sz="800">
              <a:latin typeface="ＭＳ ゴシック" pitchFamily="49" charset="-128"/>
              <a:ea typeface="ＭＳ ゴシック" pitchFamily="49" charset="-128"/>
            </a:rPr>
            <a:t>○財政調整基金残高</a:t>
          </a:r>
        </a:p>
        <a:p>
          <a:r>
            <a:rPr kumimoji="1" lang="ja-JP" altLang="en-US" sz="800">
              <a:latin typeface="ＭＳ ゴシック" pitchFamily="49" charset="-128"/>
              <a:ea typeface="ＭＳ ゴシック" pitchFamily="49" charset="-128"/>
            </a:rPr>
            <a:t>　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年度以降、事務事業の見直しや実質的な地方交付税の増額等を踏まえた取崩の減により増加傾向となっていたが、令和６年度は退職手当の支給等に伴う取崩の増により、残額は大幅に減少した。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山形県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全体としては黒字であるため、連結実質赤字比率は生じていない。</a:t>
          </a:r>
        </a:p>
        <a:p>
          <a:r>
            <a:rPr kumimoji="1" lang="ja-JP" altLang="en-US" sz="1400">
              <a:latin typeface="ＭＳ ゴシック" pitchFamily="49" charset="-128"/>
              <a:ea typeface="ＭＳ ゴシック" pitchFamily="49" charset="-128"/>
            </a:rPr>
            <a:t>　病院事業会計においては、平成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年度以降資金不足が生じており、令和６年度は給与改定及び退職者の増等に伴う人件費の増や、収支の悪化による現金預金の減等により不足額が増加した。</a:t>
          </a:r>
        </a:p>
        <a:p>
          <a:r>
            <a:rPr kumimoji="1" lang="ja-JP" altLang="en-US" sz="1400">
              <a:latin typeface="ＭＳ ゴシック" pitchFamily="49" charset="-128"/>
              <a:ea typeface="ＭＳ ゴシック" pitchFamily="49" charset="-128"/>
            </a:rPr>
            <a:t>　今後も病院事業会計の経営改善に取り組むとともに、各会計において適正な財政運営・企業運営を図っていく。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opLeftCell="O1" workbookViewId="0">
      <selection activeCell="AI7" sqref="AI7:AP7"/>
    </sheetView>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535" t="s">
        <v>78</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75" thickBot="1" x14ac:dyDescent="0.2">
      <c r="B2" s="536" t="s">
        <v>79</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
      <c r="A3" s="144"/>
      <c r="B3" s="537" t="s">
        <v>80</v>
      </c>
      <c r="C3" s="520"/>
      <c r="D3" s="521"/>
      <c r="E3" s="521"/>
      <c r="F3" s="521"/>
      <c r="G3" s="521"/>
      <c r="H3" s="521"/>
      <c r="I3" s="521"/>
      <c r="J3" s="521"/>
      <c r="K3" s="521"/>
      <c r="L3" s="521" t="s">
        <v>81</v>
      </c>
      <c r="M3" s="521"/>
      <c r="N3" s="521"/>
      <c r="O3" s="521"/>
      <c r="P3" s="521"/>
      <c r="Q3" s="521"/>
      <c r="R3" s="522"/>
      <c r="S3" s="522"/>
      <c r="T3" s="522"/>
      <c r="U3" s="522"/>
      <c r="V3" s="523"/>
      <c r="W3" s="539" t="s">
        <v>82</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83</v>
      </c>
      <c r="BO3" s="519"/>
      <c r="BP3" s="519"/>
      <c r="BQ3" s="519"/>
      <c r="BR3" s="519"/>
      <c r="BS3" s="519"/>
      <c r="BT3" s="519"/>
      <c r="BU3" s="543"/>
      <c r="BV3" s="518" t="s">
        <v>84</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85</v>
      </c>
      <c r="CU3" s="519"/>
      <c r="CV3" s="519"/>
      <c r="CW3" s="519"/>
      <c r="CX3" s="519"/>
      <c r="CY3" s="519"/>
      <c r="CZ3" s="519"/>
      <c r="DA3" s="543"/>
      <c r="DB3" s="518" t="s">
        <v>86</v>
      </c>
      <c r="DC3" s="519"/>
      <c r="DD3" s="519"/>
      <c r="DE3" s="519"/>
      <c r="DF3" s="519"/>
      <c r="DG3" s="519"/>
      <c r="DH3" s="519"/>
      <c r="DI3" s="543"/>
    </row>
    <row r="4" spans="1:119" ht="18.75" customHeight="1" x14ac:dyDescent="0.15">
      <c r="A4" s="144"/>
      <c r="B4" s="538"/>
      <c r="C4" s="508"/>
      <c r="D4" s="524"/>
      <c r="E4" s="524"/>
      <c r="F4" s="524"/>
      <c r="G4" s="524"/>
      <c r="H4" s="524"/>
      <c r="I4" s="524"/>
      <c r="J4" s="524"/>
      <c r="K4" s="524"/>
      <c r="L4" s="524"/>
      <c r="M4" s="524"/>
      <c r="N4" s="524"/>
      <c r="O4" s="524"/>
      <c r="P4" s="524"/>
      <c r="Q4" s="524"/>
      <c r="R4" s="525"/>
      <c r="S4" s="525"/>
      <c r="T4" s="525"/>
      <c r="U4" s="525"/>
      <c r="V4" s="526"/>
      <c r="W4" s="457" t="s">
        <v>87</v>
      </c>
      <c r="X4" s="458"/>
      <c r="Y4" s="459"/>
      <c r="Z4" s="466" t="s">
        <v>2</v>
      </c>
      <c r="AA4" s="467"/>
      <c r="AB4" s="467"/>
      <c r="AC4" s="467"/>
      <c r="AD4" s="467"/>
      <c r="AE4" s="467"/>
      <c r="AF4" s="467"/>
      <c r="AG4" s="467"/>
      <c r="AH4" s="468"/>
      <c r="AI4" s="466" t="s">
        <v>88</v>
      </c>
      <c r="AJ4" s="547"/>
      <c r="AK4" s="547"/>
      <c r="AL4" s="547"/>
      <c r="AM4" s="547"/>
      <c r="AN4" s="547"/>
      <c r="AO4" s="547"/>
      <c r="AP4" s="548"/>
      <c r="AQ4" s="480" t="s">
        <v>89</v>
      </c>
      <c r="AR4" s="481"/>
      <c r="AS4" s="547"/>
      <c r="AT4" s="547"/>
      <c r="AU4" s="547"/>
      <c r="AV4" s="547"/>
      <c r="AW4" s="547"/>
      <c r="AX4" s="547"/>
      <c r="AY4" s="552"/>
      <c r="AZ4" s="392" t="s">
        <v>90</v>
      </c>
      <c r="BA4" s="393"/>
      <c r="BB4" s="393"/>
      <c r="BC4" s="393"/>
      <c r="BD4" s="393"/>
      <c r="BE4" s="393"/>
      <c r="BF4" s="393"/>
      <c r="BG4" s="393"/>
      <c r="BH4" s="393"/>
      <c r="BI4" s="393"/>
      <c r="BJ4" s="393"/>
      <c r="BK4" s="393"/>
      <c r="BL4" s="393"/>
      <c r="BM4" s="394"/>
      <c r="BN4" s="395">
        <v>674209779</v>
      </c>
      <c r="BO4" s="396"/>
      <c r="BP4" s="396"/>
      <c r="BQ4" s="396"/>
      <c r="BR4" s="396"/>
      <c r="BS4" s="396"/>
      <c r="BT4" s="396"/>
      <c r="BU4" s="397"/>
      <c r="BV4" s="395">
        <v>676811593</v>
      </c>
      <c r="BW4" s="396"/>
      <c r="BX4" s="396"/>
      <c r="BY4" s="396"/>
      <c r="BZ4" s="396"/>
      <c r="CA4" s="396"/>
      <c r="CB4" s="396"/>
      <c r="CC4" s="397"/>
      <c r="CD4" s="503" t="s">
        <v>91</v>
      </c>
      <c r="CE4" s="504"/>
      <c r="CF4" s="504"/>
      <c r="CG4" s="504"/>
      <c r="CH4" s="504"/>
      <c r="CI4" s="504"/>
      <c r="CJ4" s="504"/>
      <c r="CK4" s="504"/>
      <c r="CL4" s="504"/>
      <c r="CM4" s="504"/>
      <c r="CN4" s="504"/>
      <c r="CO4" s="504"/>
      <c r="CP4" s="504"/>
      <c r="CQ4" s="504"/>
      <c r="CR4" s="504"/>
      <c r="CS4" s="505"/>
      <c r="CT4" s="544">
        <v>1.6</v>
      </c>
      <c r="CU4" s="545"/>
      <c r="CV4" s="545"/>
      <c r="CW4" s="545"/>
      <c r="CX4" s="545"/>
      <c r="CY4" s="545"/>
      <c r="CZ4" s="545"/>
      <c r="DA4" s="546"/>
      <c r="DB4" s="544">
        <v>1.9</v>
      </c>
      <c r="DC4" s="545"/>
      <c r="DD4" s="545"/>
      <c r="DE4" s="545"/>
      <c r="DF4" s="545"/>
      <c r="DG4" s="545"/>
      <c r="DH4" s="545"/>
      <c r="DI4" s="546"/>
    </row>
    <row r="5" spans="1:119" ht="18.75" customHeight="1" thickBot="1" x14ac:dyDescent="0.2">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92</v>
      </c>
      <c r="BA5" s="372"/>
      <c r="BB5" s="372"/>
      <c r="BC5" s="372"/>
      <c r="BD5" s="372"/>
      <c r="BE5" s="372"/>
      <c r="BF5" s="372"/>
      <c r="BG5" s="372"/>
      <c r="BH5" s="372"/>
      <c r="BI5" s="372"/>
      <c r="BJ5" s="372"/>
      <c r="BK5" s="372"/>
      <c r="BL5" s="372"/>
      <c r="BM5" s="373"/>
      <c r="BN5" s="374">
        <v>661550290</v>
      </c>
      <c r="BO5" s="375"/>
      <c r="BP5" s="375"/>
      <c r="BQ5" s="375"/>
      <c r="BR5" s="375"/>
      <c r="BS5" s="375"/>
      <c r="BT5" s="375"/>
      <c r="BU5" s="376"/>
      <c r="BV5" s="374">
        <v>664557243</v>
      </c>
      <c r="BW5" s="375"/>
      <c r="BX5" s="375"/>
      <c r="BY5" s="375"/>
      <c r="BZ5" s="375"/>
      <c r="CA5" s="375"/>
      <c r="CB5" s="375"/>
      <c r="CC5" s="376"/>
      <c r="CD5" s="472" t="s">
        <v>93</v>
      </c>
      <c r="CE5" s="367"/>
      <c r="CF5" s="367"/>
      <c r="CG5" s="367"/>
      <c r="CH5" s="367"/>
      <c r="CI5" s="367"/>
      <c r="CJ5" s="367"/>
      <c r="CK5" s="367"/>
      <c r="CL5" s="367"/>
      <c r="CM5" s="367"/>
      <c r="CN5" s="367"/>
      <c r="CO5" s="367"/>
      <c r="CP5" s="367"/>
      <c r="CQ5" s="367"/>
      <c r="CR5" s="367"/>
      <c r="CS5" s="473"/>
      <c r="CT5" s="368">
        <v>95.8</v>
      </c>
      <c r="CU5" s="369"/>
      <c r="CV5" s="369"/>
      <c r="CW5" s="369"/>
      <c r="CX5" s="369"/>
      <c r="CY5" s="369"/>
      <c r="CZ5" s="369"/>
      <c r="DA5" s="370"/>
      <c r="DB5" s="368">
        <v>92.4</v>
      </c>
      <c r="DC5" s="369"/>
      <c r="DD5" s="369"/>
      <c r="DE5" s="369"/>
      <c r="DF5" s="369"/>
      <c r="DG5" s="369"/>
      <c r="DH5" s="369"/>
      <c r="DI5" s="370"/>
    </row>
    <row r="6" spans="1:119" ht="18.75" customHeight="1" x14ac:dyDescent="0.15">
      <c r="A6" s="144"/>
      <c r="B6" s="518" t="s">
        <v>94</v>
      </c>
      <c r="C6" s="519"/>
      <c r="D6" s="519"/>
      <c r="E6" s="519"/>
      <c r="F6" s="519"/>
      <c r="G6" s="519"/>
      <c r="H6" s="519"/>
      <c r="I6" s="519"/>
      <c r="J6" s="519"/>
      <c r="K6" s="520"/>
      <c r="L6" s="521" t="s">
        <v>95</v>
      </c>
      <c r="M6" s="521"/>
      <c r="N6" s="521"/>
      <c r="O6" s="521"/>
      <c r="P6" s="521"/>
      <c r="Q6" s="521"/>
      <c r="R6" s="522"/>
      <c r="S6" s="522"/>
      <c r="T6" s="522"/>
      <c r="U6" s="522"/>
      <c r="V6" s="523"/>
      <c r="W6" s="460"/>
      <c r="X6" s="461"/>
      <c r="Y6" s="462"/>
      <c r="Z6" s="500" t="s">
        <v>96</v>
      </c>
      <c r="AA6" s="501"/>
      <c r="AB6" s="501"/>
      <c r="AC6" s="501"/>
      <c r="AD6" s="501"/>
      <c r="AE6" s="501"/>
      <c r="AF6" s="501"/>
      <c r="AG6" s="501"/>
      <c r="AH6" s="502"/>
      <c r="AI6" s="417">
        <v>1</v>
      </c>
      <c r="AJ6" s="418"/>
      <c r="AK6" s="418"/>
      <c r="AL6" s="418"/>
      <c r="AM6" s="418"/>
      <c r="AN6" s="418"/>
      <c r="AO6" s="418"/>
      <c r="AP6" s="419"/>
      <c r="AQ6" s="417">
        <v>12400</v>
      </c>
      <c r="AR6" s="418"/>
      <c r="AS6" s="418"/>
      <c r="AT6" s="418"/>
      <c r="AU6" s="418"/>
      <c r="AV6" s="418"/>
      <c r="AW6" s="418"/>
      <c r="AX6" s="418"/>
      <c r="AY6" s="420"/>
      <c r="AZ6" s="371" t="s">
        <v>97</v>
      </c>
      <c r="BA6" s="372"/>
      <c r="BB6" s="372"/>
      <c r="BC6" s="372"/>
      <c r="BD6" s="372"/>
      <c r="BE6" s="372"/>
      <c r="BF6" s="372"/>
      <c r="BG6" s="372"/>
      <c r="BH6" s="372"/>
      <c r="BI6" s="372"/>
      <c r="BJ6" s="372"/>
      <c r="BK6" s="372"/>
      <c r="BL6" s="372"/>
      <c r="BM6" s="373"/>
      <c r="BN6" s="374">
        <v>12659489</v>
      </c>
      <c r="BO6" s="375"/>
      <c r="BP6" s="375"/>
      <c r="BQ6" s="375"/>
      <c r="BR6" s="375"/>
      <c r="BS6" s="375"/>
      <c r="BT6" s="375"/>
      <c r="BU6" s="376"/>
      <c r="BV6" s="374">
        <v>12254350</v>
      </c>
      <c r="BW6" s="375"/>
      <c r="BX6" s="375"/>
      <c r="BY6" s="375"/>
      <c r="BZ6" s="375"/>
      <c r="CA6" s="375"/>
      <c r="CB6" s="375"/>
      <c r="CC6" s="376"/>
      <c r="CD6" s="472" t="s">
        <v>98</v>
      </c>
      <c r="CE6" s="367"/>
      <c r="CF6" s="367"/>
      <c r="CG6" s="367"/>
      <c r="CH6" s="367"/>
      <c r="CI6" s="367"/>
      <c r="CJ6" s="367"/>
      <c r="CK6" s="367"/>
      <c r="CL6" s="367"/>
      <c r="CM6" s="367"/>
      <c r="CN6" s="367"/>
      <c r="CO6" s="367"/>
      <c r="CP6" s="367"/>
      <c r="CQ6" s="367"/>
      <c r="CR6" s="367"/>
      <c r="CS6" s="473"/>
      <c r="CT6" s="497">
        <v>96</v>
      </c>
      <c r="CU6" s="498"/>
      <c r="CV6" s="498"/>
      <c r="CW6" s="498"/>
      <c r="CX6" s="498"/>
      <c r="CY6" s="498"/>
      <c r="CZ6" s="498"/>
      <c r="DA6" s="499"/>
      <c r="DB6" s="497">
        <v>93</v>
      </c>
      <c r="DC6" s="498"/>
      <c r="DD6" s="498"/>
      <c r="DE6" s="498"/>
      <c r="DF6" s="498"/>
      <c r="DG6" s="498"/>
      <c r="DH6" s="498"/>
      <c r="DI6" s="499"/>
    </row>
    <row r="7" spans="1:119" ht="18.75" customHeight="1" x14ac:dyDescent="0.15">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99</v>
      </c>
      <c r="AA7" s="501"/>
      <c r="AB7" s="501"/>
      <c r="AC7" s="501"/>
      <c r="AD7" s="501"/>
      <c r="AE7" s="501"/>
      <c r="AF7" s="501"/>
      <c r="AG7" s="501"/>
      <c r="AH7" s="502"/>
      <c r="AI7" s="417">
        <v>1</v>
      </c>
      <c r="AJ7" s="418"/>
      <c r="AK7" s="418"/>
      <c r="AL7" s="418"/>
      <c r="AM7" s="418"/>
      <c r="AN7" s="418"/>
      <c r="AO7" s="418"/>
      <c r="AP7" s="419"/>
      <c r="AQ7" s="417">
        <v>9540</v>
      </c>
      <c r="AR7" s="418"/>
      <c r="AS7" s="418"/>
      <c r="AT7" s="418"/>
      <c r="AU7" s="418"/>
      <c r="AV7" s="418"/>
      <c r="AW7" s="418"/>
      <c r="AX7" s="418"/>
      <c r="AY7" s="420"/>
      <c r="AZ7" s="371" t="s">
        <v>100</v>
      </c>
      <c r="BA7" s="372"/>
      <c r="BB7" s="372"/>
      <c r="BC7" s="372"/>
      <c r="BD7" s="372"/>
      <c r="BE7" s="372"/>
      <c r="BF7" s="372"/>
      <c r="BG7" s="372"/>
      <c r="BH7" s="372"/>
      <c r="BI7" s="372"/>
      <c r="BJ7" s="372"/>
      <c r="BK7" s="372"/>
      <c r="BL7" s="372"/>
      <c r="BM7" s="373"/>
      <c r="BN7" s="374">
        <v>7335091</v>
      </c>
      <c r="BO7" s="375"/>
      <c r="BP7" s="375"/>
      <c r="BQ7" s="375"/>
      <c r="BR7" s="375"/>
      <c r="BS7" s="375"/>
      <c r="BT7" s="375"/>
      <c r="BU7" s="376"/>
      <c r="BV7" s="374">
        <v>6102479</v>
      </c>
      <c r="BW7" s="375"/>
      <c r="BX7" s="375"/>
      <c r="BY7" s="375"/>
      <c r="BZ7" s="375"/>
      <c r="CA7" s="375"/>
      <c r="CB7" s="375"/>
      <c r="CC7" s="376"/>
      <c r="CD7" s="472" t="s">
        <v>101</v>
      </c>
      <c r="CE7" s="367"/>
      <c r="CF7" s="367"/>
      <c r="CG7" s="367"/>
      <c r="CH7" s="367"/>
      <c r="CI7" s="367"/>
      <c r="CJ7" s="367"/>
      <c r="CK7" s="367"/>
      <c r="CL7" s="367"/>
      <c r="CM7" s="367"/>
      <c r="CN7" s="367"/>
      <c r="CO7" s="367"/>
      <c r="CP7" s="367"/>
      <c r="CQ7" s="367"/>
      <c r="CR7" s="367"/>
      <c r="CS7" s="473"/>
      <c r="CT7" s="374">
        <v>335547047</v>
      </c>
      <c r="CU7" s="375"/>
      <c r="CV7" s="375"/>
      <c r="CW7" s="375"/>
      <c r="CX7" s="375"/>
      <c r="CY7" s="375"/>
      <c r="CZ7" s="375"/>
      <c r="DA7" s="376"/>
      <c r="DB7" s="374">
        <v>330114778</v>
      </c>
      <c r="DC7" s="375"/>
      <c r="DD7" s="375"/>
      <c r="DE7" s="375"/>
      <c r="DF7" s="375"/>
      <c r="DG7" s="375"/>
      <c r="DH7" s="375"/>
      <c r="DI7" s="376"/>
    </row>
    <row r="8" spans="1:119" ht="18.75" customHeight="1" thickBot="1" x14ac:dyDescent="0.2">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102</v>
      </c>
      <c r="AA8" s="501"/>
      <c r="AB8" s="501"/>
      <c r="AC8" s="501"/>
      <c r="AD8" s="501"/>
      <c r="AE8" s="501"/>
      <c r="AF8" s="501"/>
      <c r="AG8" s="501"/>
      <c r="AH8" s="502"/>
      <c r="AI8" s="417">
        <v>1</v>
      </c>
      <c r="AJ8" s="418"/>
      <c r="AK8" s="418"/>
      <c r="AL8" s="418"/>
      <c r="AM8" s="418"/>
      <c r="AN8" s="418"/>
      <c r="AO8" s="418"/>
      <c r="AP8" s="419"/>
      <c r="AQ8" s="417">
        <v>7150</v>
      </c>
      <c r="AR8" s="418"/>
      <c r="AS8" s="418"/>
      <c r="AT8" s="418"/>
      <c r="AU8" s="418"/>
      <c r="AV8" s="418"/>
      <c r="AW8" s="418"/>
      <c r="AX8" s="418"/>
      <c r="AY8" s="420"/>
      <c r="AZ8" s="371" t="s">
        <v>103</v>
      </c>
      <c r="BA8" s="372"/>
      <c r="BB8" s="372"/>
      <c r="BC8" s="372"/>
      <c r="BD8" s="372"/>
      <c r="BE8" s="372"/>
      <c r="BF8" s="372"/>
      <c r="BG8" s="372"/>
      <c r="BH8" s="372"/>
      <c r="BI8" s="372"/>
      <c r="BJ8" s="372"/>
      <c r="BK8" s="372"/>
      <c r="BL8" s="372"/>
      <c r="BM8" s="373"/>
      <c r="BN8" s="374">
        <v>5324398</v>
      </c>
      <c r="BO8" s="375"/>
      <c r="BP8" s="375"/>
      <c r="BQ8" s="375"/>
      <c r="BR8" s="375"/>
      <c r="BS8" s="375"/>
      <c r="BT8" s="375"/>
      <c r="BU8" s="376"/>
      <c r="BV8" s="374">
        <v>6151871</v>
      </c>
      <c r="BW8" s="375"/>
      <c r="BX8" s="375"/>
      <c r="BY8" s="375"/>
      <c r="BZ8" s="375"/>
      <c r="CA8" s="375"/>
      <c r="CB8" s="375"/>
      <c r="CC8" s="376"/>
      <c r="CD8" s="472" t="s">
        <v>104</v>
      </c>
      <c r="CE8" s="367"/>
      <c r="CF8" s="367"/>
      <c r="CG8" s="367"/>
      <c r="CH8" s="367"/>
      <c r="CI8" s="367"/>
      <c r="CJ8" s="367"/>
      <c r="CK8" s="367"/>
      <c r="CL8" s="367"/>
      <c r="CM8" s="367"/>
      <c r="CN8" s="367"/>
      <c r="CO8" s="367"/>
      <c r="CP8" s="367"/>
      <c r="CQ8" s="367"/>
      <c r="CR8" s="367"/>
      <c r="CS8" s="473"/>
      <c r="CT8" s="494">
        <v>0.37417</v>
      </c>
      <c r="CU8" s="495"/>
      <c r="CV8" s="495"/>
      <c r="CW8" s="495"/>
      <c r="CX8" s="495"/>
      <c r="CY8" s="495"/>
      <c r="CZ8" s="495"/>
      <c r="DA8" s="496"/>
      <c r="DB8" s="494">
        <v>0.35800999999999999</v>
      </c>
      <c r="DC8" s="495"/>
      <c r="DD8" s="495"/>
      <c r="DE8" s="495"/>
      <c r="DF8" s="495"/>
      <c r="DG8" s="495"/>
      <c r="DH8" s="495"/>
      <c r="DI8" s="496"/>
    </row>
    <row r="9" spans="1:119" ht="18.75" customHeight="1" thickBot="1" x14ac:dyDescent="0.2">
      <c r="A9" s="144"/>
      <c r="B9" s="506" t="s">
        <v>105</v>
      </c>
      <c r="C9" s="467"/>
      <c r="D9" s="467"/>
      <c r="E9" s="467"/>
      <c r="F9" s="467"/>
      <c r="G9" s="467"/>
      <c r="H9" s="467"/>
      <c r="I9" s="467"/>
      <c r="J9" s="467"/>
      <c r="K9" s="468"/>
      <c r="L9" s="512" t="s">
        <v>106</v>
      </c>
      <c r="M9" s="513"/>
      <c r="N9" s="513"/>
      <c r="O9" s="513"/>
      <c r="P9" s="513"/>
      <c r="Q9" s="514"/>
      <c r="R9" s="515">
        <v>1068027</v>
      </c>
      <c r="S9" s="516"/>
      <c r="T9" s="516"/>
      <c r="U9" s="516"/>
      <c r="V9" s="517"/>
      <c r="W9" s="460"/>
      <c r="X9" s="461"/>
      <c r="Y9" s="462"/>
      <c r="Z9" s="500" t="s">
        <v>107</v>
      </c>
      <c r="AA9" s="501"/>
      <c r="AB9" s="501"/>
      <c r="AC9" s="501"/>
      <c r="AD9" s="501"/>
      <c r="AE9" s="501"/>
      <c r="AF9" s="501"/>
      <c r="AG9" s="501"/>
      <c r="AH9" s="502"/>
      <c r="AI9" s="417">
        <v>1</v>
      </c>
      <c r="AJ9" s="418"/>
      <c r="AK9" s="418"/>
      <c r="AL9" s="418"/>
      <c r="AM9" s="418"/>
      <c r="AN9" s="418"/>
      <c r="AO9" s="418"/>
      <c r="AP9" s="419"/>
      <c r="AQ9" s="417">
        <v>9040</v>
      </c>
      <c r="AR9" s="418"/>
      <c r="AS9" s="418"/>
      <c r="AT9" s="418"/>
      <c r="AU9" s="418"/>
      <c r="AV9" s="418"/>
      <c r="AW9" s="418"/>
      <c r="AX9" s="418"/>
      <c r="AY9" s="420"/>
      <c r="AZ9" s="371" t="s">
        <v>108</v>
      </c>
      <c r="BA9" s="372"/>
      <c r="BB9" s="372"/>
      <c r="BC9" s="372"/>
      <c r="BD9" s="372"/>
      <c r="BE9" s="372"/>
      <c r="BF9" s="372"/>
      <c r="BG9" s="372"/>
      <c r="BH9" s="372"/>
      <c r="BI9" s="372"/>
      <c r="BJ9" s="372"/>
      <c r="BK9" s="372"/>
      <c r="BL9" s="372"/>
      <c r="BM9" s="373"/>
      <c r="BN9" s="374">
        <v>-827473</v>
      </c>
      <c r="BO9" s="375"/>
      <c r="BP9" s="375"/>
      <c r="BQ9" s="375"/>
      <c r="BR9" s="375"/>
      <c r="BS9" s="375"/>
      <c r="BT9" s="375"/>
      <c r="BU9" s="376"/>
      <c r="BV9" s="374">
        <v>-2055318</v>
      </c>
      <c r="BW9" s="375"/>
      <c r="BX9" s="375"/>
      <c r="BY9" s="375"/>
      <c r="BZ9" s="375"/>
      <c r="CA9" s="375"/>
      <c r="CB9" s="375"/>
      <c r="CC9" s="376"/>
      <c r="CD9" s="400" t="s">
        <v>109</v>
      </c>
      <c r="CE9" s="401"/>
      <c r="CF9" s="401"/>
      <c r="CG9" s="401"/>
      <c r="CH9" s="401"/>
      <c r="CI9" s="401"/>
      <c r="CJ9" s="401"/>
      <c r="CK9" s="401"/>
      <c r="CL9" s="401"/>
      <c r="CM9" s="401"/>
      <c r="CN9" s="401"/>
      <c r="CO9" s="401"/>
      <c r="CP9" s="401"/>
      <c r="CQ9" s="401"/>
      <c r="CR9" s="401"/>
      <c r="CS9" s="402"/>
      <c r="CT9" s="368">
        <v>20.9</v>
      </c>
      <c r="CU9" s="369"/>
      <c r="CV9" s="369"/>
      <c r="CW9" s="369"/>
      <c r="CX9" s="369"/>
      <c r="CY9" s="369"/>
      <c r="CZ9" s="369"/>
      <c r="DA9" s="370"/>
      <c r="DB9" s="368">
        <v>21.9</v>
      </c>
      <c r="DC9" s="369"/>
      <c r="DD9" s="369"/>
      <c r="DE9" s="369"/>
      <c r="DF9" s="369"/>
      <c r="DG9" s="369"/>
      <c r="DH9" s="369"/>
      <c r="DI9" s="370"/>
    </row>
    <row r="10" spans="1:119" ht="18.75" customHeight="1" x14ac:dyDescent="0.15">
      <c r="A10" s="144"/>
      <c r="B10" s="507"/>
      <c r="C10" s="365"/>
      <c r="D10" s="365"/>
      <c r="E10" s="365"/>
      <c r="F10" s="365"/>
      <c r="G10" s="365"/>
      <c r="H10" s="365"/>
      <c r="I10" s="365"/>
      <c r="J10" s="365"/>
      <c r="K10" s="508"/>
      <c r="L10" s="414" t="s">
        <v>110</v>
      </c>
      <c r="M10" s="415"/>
      <c r="N10" s="415"/>
      <c r="O10" s="415"/>
      <c r="P10" s="415"/>
      <c r="Q10" s="416"/>
      <c r="R10" s="417">
        <v>1123891</v>
      </c>
      <c r="S10" s="418"/>
      <c r="T10" s="418"/>
      <c r="U10" s="418"/>
      <c r="V10" s="420"/>
      <c r="W10" s="460"/>
      <c r="X10" s="461"/>
      <c r="Y10" s="462"/>
      <c r="Z10" s="500" t="s">
        <v>111</v>
      </c>
      <c r="AA10" s="501"/>
      <c r="AB10" s="501"/>
      <c r="AC10" s="501"/>
      <c r="AD10" s="501"/>
      <c r="AE10" s="501"/>
      <c r="AF10" s="501"/>
      <c r="AG10" s="501"/>
      <c r="AH10" s="502"/>
      <c r="AI10" s="417">
        <v>1</v>
      </c>
      <c r="AJ10" s="418"/>
      <c r="AK10" s="418"/>
      <c r="AL10" s="418"/>
      <c r="AM10" s="418"/>
      <c r="AN10" s="418"/>
      <c r="AO10" s="418"/>
      <c r="AP10" s="419"/>
      <c r="AQ10" s="417">
        <v>8070</v>
      </c>
      <c r="AR10" s="418"/>
      <c r="AS10" s="418"/>
      <c r="AT10" s="418"/>
      <c r="AU10" s="418"/>
      <c r="AV10" s="418"/>
      <c r="AW10" s="418"/>
      <c r="AX10" s="418"/>
      <c r="AY10" s="420"/>
      <c r="AZ10" s="371" t="s">
        <v>112</v>
      </c>
      <c r="BA10" s="372"/>
      <c r="BB10" s="372"/>
      <c r="BC10" s="372"/>
      <c r="BD10" s="372"/>
      <c r="BE10" s="372"/>
      <c r="BF10" s="372"/>
      <c r="BG10" s="372"/>
      <c r="BH10" s="372"/>
      <c r="BI10" s="372"/>
      <c r="BJ10" s="372"/>
      <c r="BK10" s="372"/>
      <c r="BL10" s="372"/>
      <c r="BM10" s="373"/>
      <c r="BN10" s="374">
        <v>3089986</v>
      </c>
      <c r="BO10" s="375"/>
      <c r="BP10" s="375"/>
      <c r="BQ10" s="375"/>
      <c r="BR10" s="375"/>
      <c r="BS10" s="375"/>
      <c r="BT10" s="375"/>
      <c r="BU10" s="376"/>
      <c r="BV10" s="374">
        <v>4104452</v>
      </c>
      <c r="BW10" s="375"/>
      <c r="BX10" s="375"/>
      <c r="BY10" s="375"/>
      <c r="BZ10" s="375"/>
      <c r="CA10" s="375"/>
      <c r="CB10" s="375"/>
      <c r="CC10" s="376"/>
      <c r="CD10" s="503" t="s">
        <v>113</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509"/>
      <c r="C11" s="510"/>
      <c r="D11" s="510"/>
      <c r="E11" s="510"/>
      <c r="F11" s="510"/>
      <c r="G11" s="510"/>
      <c r="H11" s="510"/>
      <c r="I11" s="510"/>
      <c r="J11" s="510"/>
      <c r="K11" s="511"/>
      <c r="L11" s="529" t="s">
        <v>114</v>
      </c>
      <c r="M11" s="530"/>
      <c r="N11" s="530"/>
      <c r="O11" s="530"/>
      <c r="P11" s="530"/>
      <c r="Q11" s="531"/>
      <c r="R11" s="532" t="s">
        <v>115</v>
      </c>
      <c r="S11" s="533"/>
      <c r="T11" s="533"/>
      <c r="U11" s="533"/>
      <c r="V11" s="534"/>
      <c r="W11" s="463"/>
      <c r="X11" s="464"/>
      <c r="Y11" s="465"/>
      <c r="Z11" s="500" t="s">
        <v>116</v>
      </c>
      <c r="AA11" s="501"/>
      <c r="AB11" s="501"/>
      <c r="AC11" s="501"/>
      <c r="AD11" s="501"/>
      <c r="AE11" s="501"/>
      <c r="AF11" s="501"/>
      <c r="AG11" s="501"/>
      <c r="AH11" s="502"/>
      <c r="AI11" s="417">
        <v>41</v>
      </c>
      <c r="AJ11" s="418"/>
      <c r="AK11" s="418"/>
      <c r="AL11" s="418"/>
      <c r="AM11" s="418"/>
      <c r="AN11" s="418"/>
      <c r="AO11" s="418"/>
      <c r="AP11" s="419"/>
      <c r="AQ11" s="417">
        <v>7780</v>
      </c>
      <c r="AR11" s="418"/>
      <c r="AS11" s="418"/>
      <c r="AT11" s="418"/>
      <c r="AU11" s="418"/>
      <c r="AV11" s="418"/>
      <c r="AW11" s="418"/>
      <c r="AX11" s="418"/>
      <c r="AY11" s="420"/>
      <c r="AZ11" s="371" t="s">
        <v>117</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2830053</v>
      </c>
      <c r="BW11" s="375"/>
      <c r="BX11" s="375"/>
      <c r="BY11" s="375"/>
      <c r="BZ11" s="375"/>
      <c r="CA11" s="375"/>
      <c r="CB11" s="375"/>
      <c r="CC11" s="376"/>
      <c r="CD11" s="472" t="s">
        <v>118</v>
      </c>
      <c r="CE11" s="367"/>
      <c r="CF11" s="367"/>
      <c r="CG11" s="367"/>
      <c r="CH11" s="367"/>
      <c r="CI11" s="367"/>
      <c r="CJ11" s="367"/>
      <c r="CK11" s="367"/>
      <c r="CL11" s="367"/>
      <c r="CM11" s="367"/>
      <c r="CN11" s="367"/>
      <c r="CO11" s="367"/>
      <c r="CP11" s="367"/>
      <c r="CQ11" s="367"/>
      <c r="CR11" s="367"/>
      <c r="CS11" s="473"/>
      <c r="CT11" s="474" t="s">
        <v>119</v>
      </c>
      <c r="CU11" s="475"/>
      <c r="CV11" s="475"/>
      <c r="CW11" s="475"/>
      <c r="CX11" s="475"/>
      <c r="CY11" s="475"/>
      <c r="CZ11" s="475"/>
      <c r="DA11" s="476"/>
      <c r="DB11" s="474" t="s">
        <v>119</v>
      </c>
      <c r="DC11" s="475"/>
      <c r="DD11" s="475"/>
      <c r="DE11" s="475"/>
      <c r="DF11" s="475"/>
      <c r="DG11" s="475"/>
      <c r="DH11" s="475"/>
      <c r="DI11" s="476"/>
    </row>
    <row r="12" spans="1:119" ht="18.75" customHeight="1" x14ac:dyDescent="0.15">
      <c r="A12" s="144"/>
      <c r="B12" s="442" t="s">
        <v>120</v>
      </c>
      <c r="C12" s="443"/>
      <c r="D12" s="443"/>
      <c r="E12" s="443"/>
      <c r="F12" s="443"/>
      <c r="G12" s="443"/>
      <c r="H12" s="443"/>
      <c r="I12" s="443"/>
      <c r="J12" s="443"/>
      <c r="K12" s="444"/>
      <c r="L12" s="451" t="s">
        <v>121</v>
      </c>
      <c r="M12" s="452"/>
      <c r="N12" s="452"/>
      <c r="O12" s="452"/>
      <c r="P12" s="452"/>
      <c r="Q12" s="453"/>
      <c r="R12" s="454">
        <v>1012355</v>
      </c>
      <c r="S12" s="455"/>
      <c r="T12" s="455"/>
      <c r="U12" s="455"/>
      <c r="V12" s="456"/>
      <c r="W12" s="457" t="s">
        <v>122</v>
      </c>
      <c r="X12" s="458"/>
      <c r="Y12" s="459"/>
      <c r="Z12" s="466" t="s">
        <v>2</v>
      </c>
      <c r="AA12" s="467"/>
      <c r="AB12" s="467"/>
      <c r="AC12" s="467"/>
      <c r="AD12" s="467"/>
      <c r="AE12" s="467"/>
      <c r="AF12" s="467"/>
      <c r="AG12" s="467"/>
      <c r="AH12" s="468"/>
      <c r="AI12" s="480" t="s">
        <v>123</v>
      </c>
      <c r="AJ12" s="467"/>
      <c r="AK12" s="467"/>
      <c r="AL12" s="467"/>
      <c r="AM12" s="468"/>
      <c r="AN12" s="480" t="s">
        <v>124</v>
      </c>
      <c r="AO12" s="481"/>
      <c r="AP12" s="481"/>
      <c r="AQ12" s="481"/>
      <c r="AR12" s="481"/>
      <c r="AS12" s="482"/>
      <c r="AT12" s="486" t="s">
        <v>125</v>
      </c>
      <c r="AU12" s="487"/>
      <c r="AV12" s="487"/>
      <c r="AW12" s="487"/>
      <c r="AX12" s="487"/>
      <c r="AY12" s="488"/>
      <c r="AZ12" s="371" t="s">
        <v>126</v>
      </c>
      <c r="BA12" s="372"/>
      <c r="BB12" s="372"/>
      <c r="BC12" s="372"/>
      <c r="BD12" s="372"/>
      <c r="BE12" s="372"/>
      <c r="BF12" s="372"/>
      <c r="BG12" s="372"/>
      <c r="BH12" s="372"/>
      <c r="BI12" s="372"/>
      <c r="BJ12" s="372"/>
      <c r="BK12" s="372"/>
      <c r="BL12" s="372"/>
      <c r="BM12" s="373"/>
      <c r="BN12" s="374">
        <v>12662405</v>
      </c>
      <c r="BO12" s="375"/>
      <c r="BP12" s="375"/>
      <c r="BQ12" s="375"/>
      <c r="BR12" s="375"/>
      <c r="BS12" s="375"/>
      <c r="BT12" s="375"/>
      <c r="BU12" s="376"/>
      <c r="BV12" s="374">
        <v>55126</v>
      </c>
      <c r="BW12" s="375"/>
      <c r="BX12" s="375"/>
      <c r="BY12" s="375"/>
      <c r="BZ12" s="375"/>
      <c r="CA12" s="375"/>
      <c r="CB12" s="375"/>
      <c r="CC12" s="376"/>
      <c r="CD12" s="472" t="s">
        <v>127</v>
      </c>
      <c r="CE12" s="367"/>
      <c r="CF12" s="367"/>
      <c r="CG12" s="367"/>
      <c r="CH12" s="367"/>
      <c r="CI12" s="367"/>
      <c r="CJ12" s="367"/>
      <c r="CK12" s="367"/>
      <c r="CL12" s="367"/>
      <c r="CM12" s="367"/>
      <c r="CN12" s="367"/>
      <c r="CO12" s="367"/>
      <c r="CP12" s="367"/>
      <c r="CQ12" s="367"/>
      <c r="CR12" s="367"/>
      <c r="CS12" s="473"/>
      <c r="CT12" s="474" t="s">
        <v>119</v>
      </c>
      <c r="CU12" s="475"/>
      <c r="CV12" s="475"/>
      <c r="CW12" s="475"/>
      <c r="CX12" s="475"/>
      <c r="CY12" s="475"/>
      <c r="CZ12" s="475"/>
      <c r="DA12" s="476"/>
      <c r="DB12" s="474" t="s">
        <v>119</v>
      </c>
      <c r="DC12" s="475"/>
      <c r="DD12" s="475"/>
      <c r="DE12" s="475"/>
      <c r="DF12" s="475"/>
      <c r="DG12" s="475"/>
      <c r="DH12" s="475"/>
      <c r="DI12" s="476"/>
    </row>
    <row r="13" spans="1:119" ht="18.75" customHeight="1" thickBot="1" x14ac:dyDescent="0.2">
      <c r="A13" s="144"/>
      <c r="B13" s="445"/>
      <c r="C13" s="446"/>
      <c r="D13" s="446"/>
      <c r="E13" s="446"/>
      <c r="F13" s="446"/>
      <c r="G13" s="446"/>
      <c r="H13" s="446"/>
      <c r="I13" s="446"/>
      <c r="J13" s="446"/>
      <c r="K13" s="447"/>
      <c r="L13" s="156"/>
      <c r="M13" s="433" t="s">
        <v>128</v>
      </c>
      <c r="N13" s="434"/>
      <c r="O13" s="434"/>
      <c r="P13" s="434"/>
      <c r="Q13" s="435"/>
      <c r="R13" s="477">
        <v>1002037</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129</v>
      </c>
      <c r="BA13" s="378"/>
      <c r="BB13" s="378"/>
      <c r="BC13" s="378"/>
      <c r="BD13" s="378"/>
      <c r="BE13" s="378"/>
      <c r="BF13" s="378"/>
      <c r="BG13" s="378"/>
      <c r="BH13" s="378"/>
      <c r="BI13" s="378"/>
      <c r="BJ13" s="378"/>
      <c r="BK13" s="378"/>
      <c r="BL13" s="378"/>
      <c r="BM13" s="379"/>
      <c r="BN13" s="374">
        <v>-10399892</v>
      </c>
      <c r="BO13" s="375"/>
      <c r="BP13" s="375"/>
      <c r="BQ13" s="375"/>
      <c r="BR13" s="375"/>
      <c r="BS13" s="375"/>
      <c r="BT13" s="375"/>
      <c r="BU13" s="376"/>
      <c r="BV13" s="374">
        <v>4824061</v>
      </c>
      <c r="BW13" s="375"/>
      <c r="BX13" s="375"/>
      <c r="BY13" s="375"/>
      <c r="BZ13" s="375"/>
      <c r="CA13" s="375"/>
      <c r="CB13" s="375"/>
      <c r="CC13" s="376"/>
      <c r="CD13" s="472" t="s">
        <v>130</v>
      </c>
      <c r="CE13" s="367"/>
      <c r="CF13" s="367"/>
      <c r="CG13" s="367"/>
      <c r="CH13" s="367"/>
      <c r="CI13" s="367"/>
      <c r="CJ13" s="367"/>
      <c r="CK13" s="367"/>
      <c r="CL13" s="367"/>
      <c r="CM13" s="367"/>
      <c r="CN13" s="367"/>
      <c r="CO13" s="367"/>
      <c r="CP13" s="367"/>
      <c r="CQ13" s="367"/>
      <c r="CR13" s="367"/>
      <c r="CS13" s="473"/>
      <c r="CT13" s="368">
        <v>13.4</v>
      </c>
      <c r="CU13" s="369"/>
      <c r="CV13" s="369"/>
      <c r="CW13" s="369"/>
      <c r="CX13" s="369"/>
      <c r="CY13" s="369"/>
      <c r="CZ13" s="369"/>
      <c r="DA13" s="370"/>
      <c r="DB13" s="368">
        <v>12.8</v>
      </c>
      <c r="DC13" s="369"/>
      <c r="DD13" s="369"/>
      <c r="DE13" s="369"/>
      <c r="DF13" s="369"/>
      <c r="DG13" s="369"/>
      <c r="DH13" s="369"/>
      <c r="DI13" s="370"/>
    </row>
    <row r="14" spans="1:119" ht="18.75" customHeight="1" thickBot="1" x14ac:dyDescent="0.2">
      <c r="A14" s="144"/>
      <c r="B14" s="445"/>
      <c r="C14" s="446"/>
      <c r="D14" s="446"/>
      <c r="E14" s="446"/>
      <c r="F14" s="446"/>
      <c r="G14" s="446"/>
      <c r="H14" s="446"/>
      <c r="I14" s="446"/>
      <c r="J14" s="446"/>
      <c r="K14" s="447"/>
      <c r="L14" s="430" t="s">
        <v>131</v>
      </c>
      <c r="M14" s="492"/>
      <c r="N14" s="492"/>
      <c r="O14" s="492"/>
      <c r="P14" s="492"/>
      <c r="Q14" s="493"/>
      <c r="R14" s="436">
        <v>1027509</v>
      </c>
      <c r="S14" s="437"/>
      <c r="T14" s="437"/>
      <c r="U14" s="437"/>
      <c r="V14" s="438"/>
      <c r="W14" s="460"/>
      <c r="X14" s="461"/>
      <c r="Y14" s="462"/>
      <c r="Z14" s="414" t="s">
        <v>132</v>
      </c>
      <c r="AA14" s="415"/>
      <c r="AB14" s="415"/>
      <c r="AC14" s="415"/>
      <c r="AD14" s="415"/>
      <c r="AE14" s="415"/>
      <c r="AF14" s="415"/>
      <c r="AG14" s="415"/>
      <c r="AH14" s="416"/>
      <c r="AI14" s="417">
        <v>5253</v>
      </c>
      <c r="AJ14" s="418"/>
      <c r="AK14" s="418"/>
      <c r="AL14" s="418"/>
      <c r="AM14" s="419"/>
      <c r="AN14" s="417">
        <v>17529261</v>
      </c>
      <c r="AO14" s="418"/>
      <c r="AP14" s="418"/>
      <c r="AQ14" s="418"/>
      <c r="AR14" s="418"/>
      <c r="AS14" s="419"/>
      <c r="AT14" s="417">
        <v>3337</v>
      </c>
      <c r="AU14" s="418"/>
      <c r="AV14" s="418"/>
      <c r="AW14" s="418"/>
      <c r="AX14" s="418"/>
      <c r="AY14" s="420"/>
      <c r="AZ14" s="392" t="s">
        <v>133</v>
      </c>
      <c r="BA14" s="393"/>
      <c r="BB14" s="393"/>
      <c r="BC14" s="393"/>
      <c r="BD14" s="393"/>
      <c r="BE14" s="393"/>
      <c r="BF14" s="393"/>
      <c r="BG14" s="393"/>
      <c r="BH14" s="393"/>
      <c r="BI14" s="393"/>
      <c r="BJ14" s="393"/>
      <c r="BK14" s="393"/>
      <c r="BL14" s="393"/>
      <c r="BM14" s="394"/>
      <c r="BN14" s="395">
        <v>115681975</v>
      </c>
      <c r="BO14" s="396"/>
      <c r="BP14" s="396"/>
      <c r="BQ14" s="396"/>
      <c r="BR14" s="396"/>
      <c r="BS14" s="396"/>
      <c r="BT14" s="396"/>
      <c r="BU14" s="397"/>
      <c r="BV14" s="395">
        <v>112720018</v>
      </c>
      <c r="BW14" s="396"/>
      <c r="BX14" s="396"/>
      <c r="BY14" s="396"/>
      <c r="BZ14" s="396"/>
      <c r="CA14" s="396"/>
      <c r="CB14" s="396"/>
      <c r="CC14" s="397"/>
      <c r="CD14" s="400" t="s">
        <v>134</v>
      </c>
      <c r="CE14" s="401"/>
      <c r="CF14" s="401"/>
      <c r="CG14" s="401"/>
      <c r="CH14" s="401"/>
      <c r="CI14" s="401"/>
      <c r="CJ14" s="401"/>
      <c r="CK14" s="401"/>
      <c r="CL14" s="401"/>
      <c r="CM14" s="401"/>
      <c r="CN14" s="401"/>
      <c r="CO14" s="401"/>
      <c r="CP14" s="401"/>
      <c r="CQ14" s="401"/>
      <c r="CR14" s="401"/>
      <c r="CS14" s="402"/>
      <c r="CT14" s="424">
        <v>212.2</v>
      </c>
      <c r="CU14" s="425"/>
      <c r="CV14" s="425"/>
      <c r="CW14" s="425"/>
      <c r="CX14" s="425"/>
      <c r="CY14" s="425"/>
      <c r="CZ14" s="425"/>
      <c r="DA14" s="426"/>
      <c r="DB14" s="424">
        <v>218.3</v>
      </c>
      <c r="DC14" s="425"/>
      <c r="DD14" s="425"/>
      <c r="DE14" s="425"/>
      <c r="DF14" s="425"/>
      <c r="DG14" s="425"/>
      <c r="DH14" s="425"/>
      <c r="DI14" s="426"/>
    </row>
    <row r="15" spans="1:119" ht="18.75" customHeight="1" x14ac:dyDescent="0.15">
      <c r="A15" s="144"/>
      <c r="B15" s="445"/>
      <c r="C15" s="446"/>
      <c r="D15" s="446"/>
      <c r="E15" s="446"/>
      <c r="F15" s="446"/>
      <c r="G15" s="446"/>
      <c r="H15" s="446"/>
      <c r="I15" s="446"/>
      <c r="J15" s="446"/>
      <c r="K15" s="447"/>
      <c r="L15" s="156"/>
      <c r="M15" s="433" t="s">
        <v>128</v>
      </c>
      <c r="N15" s="434"/>
      <c r="O15" s="434"/>
      <c r="P15" s="434"/>
      <c r="Q15" s="435"/>
      <c r="R15" s="436">
        <v>1018385</v>
      </c>
      <c r="S15" s="437"/>
      <c r="T15" s="437"/>
      <c r="U15" s="437"/>
      <c r="V15" s="438"/>
      <c r="W15" s="460"/>
      <c r="X15" s="461"/>
      <c r="Y15" s="462"/>
      <c r="Z15" s="414" t="s">
        <v>135</v>
      </c>
      <c r="AA15" s="415"/>
      <c r="AB15" s="415"/>
      <c r="AC15" s="415"/>
      <c r="AD15" s="415"/>
      <c r="AE15" s="415"/>
      <c r="AF15" s="415"/>
      <c r="AG15" s="415"/>
      <c r="AH15" s="416"/>
      <c r="AI15" s="417" t="s">
        <v>119</v>
      </c>
      <c r="AJ15" s="418"/>
      <c r="AK15" s="418"/>
      <c r="AL15" s="418"/>
      <c r="AM15" s="419"/>
      <c r="AN15" s="417" t="s">
        <v>119</v>
      </c>
      <c r="AO15" s="418"/>
      <c r="AP15" s="418"/>
      <c r="AQ15" s="418"/>
      <c r="AR15" s="418"/>
      <c r="AS15" s="419"/>
      <c r="AT15" s="417" t="s">
        <v>119</v>
      </c>
      <c r="AU15" s="418"/>
      <c r="AV15" s="418"/>
      <c r="AW15" s="418"/>
      <c r="AX15" s="418"/>
      <c r="AY15" s="420"/>
      <c r="AZ15" s="371" t="s">
        <v>136</v>
      </c>
      <c r="BA15" s="372"/>
      <c r="BB15" s="372"/>
      <c r="BC15" s="372"/>
      <c r="BD15" s="372"/>
      <c r="BE15" s="372"/>
      <c r="BF15" s="372"/>
      <c r="BG15" s="372"/>
      <c r="BH15" s="372"/>
      <c r="BI15" s="372"/>
      <c r="BJ15" s="372"/>
      <c r="BK15" s="372"/>
      <c r="BL15" s="372"/>
      <c r="BM15" s="373"/>
      <c r="BN15" s="374">
        <v>307500145</v>
      </c>
      <c r="BO15" s="375"/>
      <c r="BP15" s="375"/>
      <c r="BQ15" s="375"/>
      <c r="BR15" s="375"/>
      <c r="BS15" s="375"/>
      <c r="BT15" s="375"/>
      <c r="BU15" s="376"/>
      <c r="BV15" s="374">
        <v>301758896</v>
      </c>
      <c r="BW15" s="375"/>
      <c r="BX15" s="375"/>
      <c r="BY15" s="375"/>
      <c r="BZ15" s="375"/>
      <c r="CA15" s="375"/>
      <c r="CB15" s="375"/>
      <c r="CC15" s="376"/>
      <c r="CD15" s="427" t="s">
        <v>137</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45"/>
      <c r="C16" s="446"/>
      <c r="D16" s="446"/>
      <c r="E16" s="446"/>
      <c r="F16" s="446"/>
      <c r="G16" s="446"/>
      <c r="H16" s="446"/>
      <c r="I16" s="446"/>
      <c r="J16" s="446"/>
      <c r="K16" s="447"/>
      <c r="L16" s="430" t="s">
        <v>138</v>
      </c>
      <c r="M16" s="431"/>
      <c r="N16" s="431"/>
      <c r="O16" s="431"/>
      <c r="P16" s="431"/>
      <c r="Q16" s="432"/>
      <c r="R16" s="421" t="s">
        <v>139</v>
      </c>
      <c r="S16" s="422"/>
      <c r="T16" s="422"/>
      <c r="U16" s="422"/>
      <c r="V16" s="423"/>
      <c r="W16" s="460"/>
      <c r="X16" s="461"/>
      <c r="Y16" s="462"/>
      <c r="Z16" s="414" t="s">
        <v>140</v>
      </c>
      <c r="AA16" s="415"/>
      <c r="AB16" s="415"/>
      <c r="AC16" s="415"/>
      <c r="AD16" s="415"/>
      <c r="AE16" s="415"/>
      <c r="AF16" s="415"/>
      <c r="AG16" s="415"/>
      <c r="AH16" s="416"/>
      <c r="AI16" s="417">
        <v>422</v>
      </c>
      <c r="AJ16" s="418"/>
      <c r="AK16" s="418"/>
      <c r="AL16" s="418"/>
      <c r="AM16" s="419"/>
      <c r="AN16" s="417">
        <v>1401462</v>
      </c>
      <c r="AO16" s="418"/>
      <c r="AP16" s="418"/>
      <c r="AQ16" s="418"/>
      <c r="AR16" s="418"/>
      <c r="AS16" s="419"/>
      <c r="AT16" s="417">
        <v>3321</v>
      </c>
      <c r="AU16" s="418"/>
      <c r="AV16" s="418"/>
      <c r="AW16" s="418"/>
      <c r="AX16" s="418"/>
      <c r="AY16" s="420"/>
      <c r="AZ16" s="371" t="s">
        <v>141</v>
      </c>
      <c r="BA16" s="372"/>
      <c r="BB16" s="372"/>
      <c r="BC16" s="372"/>
      <c r="BD16" s="372"/>
      <c r="BE16" s="372"/>
      <c r="BF16" s="372"/>
      <c r="BG16" s="372"/>
      <c r="BH16" s="372"/>
      <c r="BI16" s="372"/>
      <c r="BJ16" s="372"/>
      <c r="BK16" s="372"/>
      <c r="BL16" s="372"/>
      <c r="BM16" s="373"/>
      <c r="BN16" s="374">
        <v>142948224</v>
      </c>
      <c r="BO16" s="375"/>
      <c r="BP16" s="375"/>
      <c r="BQ16" s="375"/>
      <c r="BR16" s="375"/>
      <c r="BS16" s="375"/>
      <c r="BT16" s="375"/>
      <c r="BU16" s="376"/>
      <c r="BV16" s="374">
        <v>139021211</v>
      </c>
      <c r="BW16" s="375"/>
      <c r="BX16" s="375"/>
      <c r="BY16" s="375"/>
      <c r="BZ16" s="375"/>
      <c r="CA16" s="375"/>
      <c r="CB16" s="375"/>
      <c r="CC16" s="376"/>
      <c r="CD16" s="150"/>
      <c r="CE16" s="398" t="s">
        <v>142</v>
      </c>
      <c r="CF16" s="398"/>
      <c r="CG16" s="398"/>
      <c r="CH16" s="398"/>
      <c r="CI16" s="398"/>
      <c r="CJ16" s="398"/>
      <c r="CK16" s="398"/>
      <c r="CL16" s="398"/>
      <c r="CM16" s="398"/>
      <c r="CN16" s="398"/>
      <c r="CO16" s="398"/>
      <c r="CP16" s="398"/>
      <c r="CQ16" s="398"/>
      <c r="CR16" s="398"/>
      <c r="CS16" s="399"/>
      <c r="CT16" s="368">
        <v>8.5</v>
      </c>
      <c r="CU16" s="369"/>
      <c r="CV16" s="369"/>
      <c r="CW16" s="369"/>
      <c r="CX16" s="369"/>
      <c r="CY16" s="369"/>
      <c r="CZ16" s="369"/>
      <c r="DA16" s="370"/>
      <c r="DB16" s="368">
        <v>8.1</v>
      </c>
      <c r="DC16" s="369"/>
      <c r="DD16" s="369"/>
      <c r="DE16" s="369"/>
      <c r="DF16" s="369"/>
      <c r="DG16" s="369"/>
      <c r="DH16" s="369"/>
      <c r="DI16" s="370"/>
    </row>
    <row r="17" spans="1:113" ht="18.75" customHeight="1" thickBot="1" x14ac:dyDescent="0.2">
      <c r="A17" s="144"/>
      <c r="B17" s="448"/>
      <c r="C17" s="449"/>
      <c r="D17" s="449"/>
      <c r="E17" s="449"/>
      <c r="F17" s="449"/>
      <c r="G17" s="449"/>
      <c r="H17" s="449"/>
      <c r="I17" s="449"/>
      <c r="J17" s="449"/>
      <c r="K17" s="450"/>
      <c r="L17" s="160"/>
      <c r="M17" s="439" t="s">
        <v>143</v>
      </c>
      <c r="N17" s="440"/>
      <c r="O17" s="440"/>
      <c r="P17" s="440"/>
      <c r="Q17" s="441"/>
      <c r="R17" s="421" t="s">
        <v>144</v>
      </c>
      <c r="S17" s="422"/>
      <c r="T17" s="422"/>
      <c r="U17" s="422"/>
      <c r="V17" s="423"/>
      <c r="W17" s="460"/>
      <c r="X17" s="461"/>
      <c r="Y17" s="462"/>
      <c r="Z17" s="414" t="s">
        <v>145</v>
      </c>
      <c r="AA17" s="415"/>
      <c r="AB17" s="415"/>
      <c r="AC17" s="415"/>
      <c r="AD17" s="415"/>
      <c r="AE17" s="415"/>
      <c r="AF17" s="415"/>
      <c r="AG17" s="415"/>
      <c r="AH17" s="416"/>
      <c r="AI17" s="417">
        <v>1996</v>
      </c>
      <c r="AJ17" s="418"/>
      <c r="AK17" s="418"/>
      <c r="AL17" s="418"/>
      <c r="AM17" s="419"/>
      <c r="AN17" s="417">
        <v>6582808</v>
      </c>
      <c r="AO17" s="418"/>
      <c r="AP17" s="418"/>
      <c r="AQ17" s="418"/>
      <c r="AR17" s="418"/>
      <c r="AS17" s="419"/>
      <c r="AT17" s="417">
        <v>3298</v>
      </c>
      <c r="AU17" s="418"/>
      <c r="AV17" s="418"/>
      <c r="AW17" s="418"/>
      <c r="AX17" s="418"/>
      <c r="AY17" s="420"/>
      <c r="AZ17" s="371" t="s">
        <v>146</v>
      </c>
      <c r="BA17" s="372"/>
      <c r="BB17" s="372"/>
      <c r="BC17" s="372"/>
      <c r="BD17" s="372"/>
      <c r="BE17" s="372"/>
      <c r="BF17" s="372"/>
      <c r="BG17" s="372"/>
      <c r="BH17" s="372"/>
      <c r="BI17" s="372"/>
      <c r="BJ17" s="372"/>
      <c r="BK17" s="372"/>
      <c r="BL17" s="372"/>
      <c r="BM17" s="373"/>
      <c r="BN17" s="374">
        <v>322847040</v>
      </c>
      <c r="BO17" s="375"/>
      <c r="BP17" s="375"/>
      <c r="BQ17" s="375"/>
      <c r="BR17" s="375"/>
      <c r="BS17" s="375"/>
      <c r="BT17" s="375"/>
      <c r="BU17" s="376"/>
      <c r="BV17" s="374">
        <v>306991246</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
      <c r="A18" s="144"/>
      <c r="B18" s="409" t="s">
        <v>147</v>
      </c>
      <c r="C18" s="410"/>
      <c r="D18" s="410"/>
      <c r="E18" s="410"/>
      <c r="F18" s="410"/>
      <c r="G18" s="410"/>
      <c r="H18" s="410"/>
      <c r="I18" s="410"/>
      <c r="J18" s="410"/>
      <c r="K18" s="411"/>
      <c r="L18" s="412">
        <v>9323</v>
      </c>
      <c r="M18" s="413"/>
      <c r="N18" s="413"/>
      <c r="O18" s="413"/>
      <c r="P18" s="413"/>
      <c r="Q18" s="413"/>
      <c r="R18" s="413"/>
      <c r="S18" s="413"/>
      <c r="T18" s="413"/>
      <c r="U18" s="413"/>
      <c r="V18" s="413"/>
      <c r="W18" s="460"/>
      <c r="X18" s="461"/>
      <c r="Y18" s="462"/>
      <c r="Z18" s="414" t="s">
        <v>148</v>
      </c>
      <c r="AA18" s="415"/>
      <c r="AB18" s="415"/>
      <c r="AC18" s="415"/>
      <c r="AD18" s="415"/>
      <c r="AE18" s="415"/>
      <c r="AF18" s="415"/>
      <c r="AG18" s="415"/>
      <c r="AH18" s="416"/>
      <c r="AI18" s="417">
        <v>7972</v>
      </c>
      <c r="AJ18" s="418"/>
      <c r="AK18" s="418"/>
      <c r="AL18" s="418"/>
      <c r="AM18" s="419"/>
      <c r="AN18" s="417">
        <v>29649538</v>
      </c>
      <c r="AO18" s="418"/>
      <c r="AP18" s="418"/>
      <c r="AQ18" s="418"/>
      <c r="AR18" s="418"/>
      <c r="AS18" s="419"/>
      <c r="AT18" s="417">
        <v>3719</v>
      </c>
      <c r="AU18" s="418"/>
      <c r="AV18" s="418"/>
      <c r="AW18" s="418"/>
      <c r="AX18" s="418"/>
      <c r="AY18" s="420"/>
      <c r="AZ18" s="377" t="s">
        <v>149</v>
      </c>
      <c r="BA18" s="378"/>
      <c r="BB18" s="378"/>
      <c r="BC18" s="378"/>
      <c r="BD18" s="378"/>
      <c r="BE18" s="378"/>
      <c r="BF18" s="378"/>
      <c r="BG18" s="378"/>
      <c r="BH18" s="378"/>
      <c r="BI18" s="378"/>
      <c r="BJ18" s="378"/>
      <c r="BK18" s="378"/>
      <c r="BL18" s="378"/>
      <c r="BM18" s="379"/>
      <c r="BN18" s="380">
        <v>409914146</v>
      </c>
      <c r="BO18" s="381"/>
      <c r="BP18" s="381"/>
      <c r="BQ18" s="381"/>
      <c r="BR18" s="381"/>
      <c r="BS18" s="381"/>
      <c r="BT18" s="381"/>
      <c r="BU18" s="382"/>
      <c r="BV18" s="380">
        <v>397285993</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
      <c r="A19" s="144"/>
      <c r="B19" s="409" t="s">
        <v>150</v>
      </c>
      <c r="C19" s="410"/>
      <c r="D19" s="410"/>
      <c r="E19" s="410"/>
      <c r="F19" s="410"/>
      <c r="G19" s="410"/>
      <c r="H19" s="410"/>
      <c r="I19" s="410"/>
      <c r="J19" s="410"/>
      <c r="K19" s="411"/>
      <c r="L19" s="412">
        <v>109</v>
      </c>
      <c r="M19" s="413"/>
      <c r="N19" s="413"/>
      <c r="O19" s="413"/>
      <c r="P19" s="413"/>
      <c r="Q19" s="413"/>
      <c r="R19" s="413"/>
      <c r="S19" s="413"/>
      <c r="T19" s="413"/>
      <c r="U19" s="413"/>
      <c r="V19" s="413"/>
      <c r="W19" s="460"/>
      <c r="X19" s="461"/>
      <c r="Y19" s="462"/>
      <c r="Z19" s="414" t="s">
        <v>151</v>
      </c>
      <c r="AA19" s="415"/>
      <c r="AB19" s="415"/>
      <c r="AC19" s="415"/>
      <c r="AD19" s="415"/>
      <c r="AE19" s="415"/>
      <c r="AF19" s="415"/>
      <c r="AG19" s="415"/>
      <c r="AH19" s="416"/>
      <c r="AI19" s="417">
        <v>661</v>
      </c>
      <c r="AJ19" s="418"/>
      <c r="AK19" s="418"/>
      <c r="AL19" s="418"/>
      <c r="AM19" s="419"/>
      <c r="AN19" s="417">
        <v>1958543</v>
      </c>
      <c r="AO19" s="418"/>
      <c r="AP19" s="418"/>
      <c r="AQ19" s="418"/>
      <c r="AR19" s="418"/>
      <c r="AS19" s="419"/>
      <c r="AT19" s="417">
        <v>2963</v>
      </c>
      <c r="AU19" s="418"/>
      <c r="AV19" s="418"/>
      <c r="AW19" s="418"/>
      <c r="AX19" s="418"/>
      <c r="AY19" s="420"/>
      <c r="AZ19" s="392" t="s">
        <v>152</v>
      </c>
      <c r="BA19" s="393"/>
      <c r="BB19" s="393"/>
      <c r="BC19" s="393"/>
      <c r="BD19" s="393"/>
      <c r="BE19" s="393"/>
      <c r="BF19" s="393"/>
      <c r="BG19" s="393"/>
      <c r="BH19" s="393"/>
      <c r="BI19" s="393"/>
      <c r="BJ19" s="393"/>
      <c r="BK19" s="393"/>
      <c r="BL19" s="393"/>
      <c r="BM19" s="394"/>
      <c r="BN19" s="395">
        <v>1128936417</v>
      </c>
      <c r="BO19" s="396"/>
      <c r="BP19" s="396"/>
      <c r="BQ19" s="396"/>
      <c r="BR19" s="396"/>
      <c r="BS19" s="396"/>
      <c r="BT19" s="396"/>
      <c r="BU19" s="397"/>
      <c r="BV19" s="395">
        <v>1145986972</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
      <c r="A20" s="144"/>
      <c r="B20" s="409" t="s">
        <v>153</v>
      </c>
      <c r="C20" s="410"/>
      <c r="D20" s="410"/>
      <c r="E20" s="410"/>
      <c r="F20" s="410"/>
      <c r="G20" s="410"/>
      <c r="H20" s="410"/>
      <c r="I20" s="410"/>
      <c r="J20" s="410"/>
      <c r="K20" s="411"/>
      <c r="L20" s="412">
        <v>398015</v>
      </c>
      <c r="M20" s="413"/>
      <c r="N20" s="413"/>
      <c r="O20" s="413"/>
      <c r="P20" s="413"/>
      <c r="Q20" s="413"/>
      <c r="R20" s="413"/>
      <c r="S20" s="413"/>
      <c r="T20" s="413"/>
      <c r="U20" s="413"/>
      <c r="V20" s="413"/>
      <c r="W20" s="463"/>
      <c r="X20" s="464"/>
      <c r="Y20" s="465"/>
      <c r="Z20" s="414" t="s">
        <v>154</v>
      </c>
      <c r="AA20" s="415"/>
      <c r="AB20" s="415"/>
      <c r="AC20" s="415"/>
      <c r="AD20" s="415"/>
      <c r="AE20" s="415"/>
      <c r="AF20" s="415"/>
      <c r="AG20" s="415"/>
      <c r="AH20" s="416"/>
      <c r="AI20" s="417">
        <v>15882</v>
      </c>
      <c r="AJ20" s="418"/>
      <c r="AK20" s="418"/>
      <c r="AL20" s="418"/>
      <c r="AM20" s="419"/>
      <c r="AN20" s="417">
        <v>55720150</v>
      </c>
      <c r="AO20" s="418"/>
      <c r="AP20" s="418"/>
      <c r="AQ20" s="418"/>
      <c r="AR20" s="418"/>
      <c r="AS20" s="419"/>
      <c r="AT20" s="417">
        <v>3508</v>
      </c>
      <c r="AU20" s="418"/>
      <c r="AV20" s="418"/>
      <c r="AW20" s="418"/>
      <c r="AX20" s="418"/>
      <c r="AY20" s="420"/>
      <c r="AZ20" s="371" t="s">
        <v>155</v>
      </c>
      <c r="BA20" s="372"/>
      <c r="BB20" s="372"/>
      <c r="BC20" s="372"/>
      <c r="BD20" s="372"/>
      <c r="BE20" s="372"/>
      <c r="BF20" s="372"/>
      <c r="BG20" s="372"/>
      <c r="BH20" s="372"/>
      <c r="BI20" s="372"/>
      <c r="BJ20" s="372"/>
      <c r="BK20" s="372"/>
      <c r="BL20" s="372"/>
      <c r="BM20" s="373"/>
      <c r="BN20" s="374">
        <v>286605303</v>
      </c>
      <c r="BO20" s="375"/>
      <c r="BP20" s="375"/>
      <c r="BQ20" s="375"/>
      <c r="BR20" s="375"/>
      <c r="BS20" s="375"/>
      <c r="BT20" s="375"/>
      <c r="BU20" s="376"/>
      <c r="BV20" s="374">
        <v>290145235</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156</v>
      </c>
      <c r="X21" s="404"/>
      <c r="Y21" s="404"/>
      <c r="Z21" s="404"/>
      <c r="AA21" s="404"/>
      <c r="AB21" s="404"/>
      <c r="AC21" s="404"/>
      <c r="AD21" s="404"/>
      <c r="AE21" s="404"/>
      <c r="AF21" s="404"/>
      <c r="AG21" s="404"/>
      <c r="AH21" s="405"/>
      <c r="AI21" s="406">
        <v>100.2</v>
      </c>
      <c r="AJ21" s="407"/>
      <c r="AK21" s="407"/>
      <c r="AL21" s="407"/>
      <c r="AM21" s="407"/>
      <c r="AN21" s="407"/>
      <c r="AO21" s="407"/>
      <c r="AP21" s="407"/>
      <c r="AQ21" s="407"/>
      <c r="AR21" s="407"/>
      <c r="AS21" s="407"/>
      <c r="AT21" s="407"/>
      <c r="AU21" s="407"/>
      <c r="AV21" s="407"/>
      <c r="AW21" s="407"/>
      <c r="AX21" s="407"/>
      <c r="AY21" s="408"/>
      <c r="AZ21" s="377" t="s">
        <v>157</v>
      </c>
      <c r="BA21" s="378"/>
      <c r="BB21" s="378"/>
      <c r="BC21" s="378"/>
      <c r="BD21" s="378"/>
      <c r="BE21" s="378"/>
      <c r="BF21" s="378"/>
      <c r="BG21" s="378"/>
      <c r="BH21" s="378"/>
      <c r="BI21" s="378"/>
      <c r="BJ21" s="378"/>
      <c r="BK21" s="378"/>
      <c r="BL21" s="378"/>
      <c r="BM21" s="379"/>
      <c r="BN21" s="380">
        <v>790299798</v>
      </c>
      <c r="BO21" s="381"/>
      <c r="BP21" s="381"/>
      <c r="BQ21" s="381"/>
      <c r="BR21" s="381"/>
      <c r="BS21" s="381"/>
      <c r="BT21" s="381"/>
      <c r="BU21" s="382"/>
      <c r="BV21" s="380">
        <v>777629713</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158</v>
      </c>
      <c r="BA22" s="372"/>
      <c r="BB22" s="372"/>
      <c r="BC22" s="372"/>
      <c r="BD22" s="372"/>
      <c r="BE22" s="372"/>
      <c r="BF22" s="372"/>
      <c r="BG22" s="372"/>
      <c r="BH22" s="372"/>
      <c r="BI22" s="372"/>
      <c r="BJ22" s="372"/>
      <c r="BK22" s="372"/>
      <c r="BL22" s="372"/>
      <c r="BM22" s="373"/>
      <c r="BN22" s="374">
        <v>68507194</v>
      </c>
      <c r="BO22" s="375"/>
      <c r="BP22" s="375"/>
      <c r="BQ22" s="375"/>
      <c r="BR22" s="375"/>
      <c r="BS22" s="375"/>
      <c r="BT22" s="375"/>
      <c r="BU22" s="376"/>
      <c r="BV22" s="374">
        <v>49405671</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159</v>
      </c>
      <c r="BA23" s="372"/>
      <c r="BB23" s="372"/>
      <c r="BC23" s="372"/>
      <c r="BD23" s="372"/>
      <c r="BE23" s="372"/>
      <c r="BF23" s="372"/>
      <c r="BG23" s="372"/>
      <c r="BH23" s="372"/>
      <c r="BI23" s="372"/>
      <c r="BJ23" s="372"/>
      <c r="BK23" s="372"/>
      <c r="BL23" s="372"/>
      <c r="BM23" s="373"/>
      <c r="BN23" s="374">
        <v>1838177</v>
      </c>
      <c r="BO23" s="375"/>
      <c r="BP23" s="375"/>
      <c r="BQ23" s="375"/>
      <c r="BR23" s="375"/>
      <c r="BS23" s="375"/>
      <c r="BT23" s="375"/>
      <c r="BU23" s="376"/>
      <c r="BV23" s="374">
        <v>2096709</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160</v>
      </c>
      <c r="BA24" s="372"/>
      <c r="BB24" s="372"/>
      <c r="BC24" s="372"/>
      <c r="BD24" s="372"/>
      <c r="BE24" s="372"/>
      <c r="BF24" s="372"/>
      <c r="BG24" s="372"/>
      <c r="BH24" s="372"/>
      <c r="BI24" s="372"/>
      <c r="BJ24" s="372"/>
      <c r="BK24" s="372"/>
      <c r="BL24" s="372"/>
      <c r="BM24" s="373"/>
      <c r="BN24" s="374">
        <v>6051825</v>
      </c>
      <c r="BO24" s="375"/>
      <c r="BP24" s="375"/>
      <c r="BQ24" s="375"/>
      <c r="BR24" s="375"/>
      <c r="BS24" s="375"/>
      <c r="BT24" s="375"/>
      <c r="BU24" s="376"/>
      <c r="BV24" s="374">
        <v>6051825</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161</v>
      </c>
      <c r="BA25" s="401"/>
      <c r="BB25" s="401"/>
      <c r="BC25" s="401"/>
      <c r="BD25" s="401"/>
      <c r="BE25" s="401"/>
      <c r="BF25" s="401"/>
      <c r="BG25" s="401"/>
      <c r="BH25" s="401"/>
      <c r="BI25" s="401"/>
      <c r="BJ25" s="401"/>
      <c r="BK25" s="401"/>
      <c r="BL25" s="401"/>
      <c r="BM25" s="402"/>
      <c r="BN25" s="380">
        <v>6051825</v>
      </c>
      <c r="BO25" s="381"/>
      <c r="BP25" s="381"/>
      <c r="BQ25" s="381"/>
      <c r="BR25" s="381"/>
      <c r="BS25" s="381"/>
      <c r="BT25" s="381"/>
      <c r="BU25" s="382"/>
      <c r="BV25" s="380">
        <v>6051825</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162</v>
      </c>
      <c r="BA26" s="384"/>
      <c r="BB26" s="384"/>
      <c r="BC26" s="385"/>
      <c r="BD26" s="392" t="s">
        <v>46</v>
      </c>
      <c r="BE26" s="393"/>
      <c r="BF26" s="393"/>
      <c r="BG26" s="393"/>
      <c r="BH26" s="393"/>
      <c r="BI26" s="393"/>
      <c r="BJ26" s="393"/>
      <c r="BK26" s="393"/>
      <c r="BL26" s="393"/>
      <c r="BM26" s="394"/>
      <c r="BN26" s="395">
        <v>17403254</v>
      </c>
      <c r="BO26" s="396"/>
      <c r="BP26" s="396"/>
      <c r="BQ26" s="396"/>
      <c r="BR26" s="396"/>
      <c r="BS26" s="396"/>
      <c r="BT26" s="396"/>
      <c r="BU26" s="397"/>
      <c r="BV26" s="395">
        <v>26975673</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163</v>
      </c>
      <c r="BE27" s="372"/>
      <c r="BF27" s="372"/>
      <c r="BG27" s="372"/>
      <c r="BH27" s="372"/>
      <c r="BI27" s="372"/>
      <c r="BJ27" s="372"/>
      <c r="BK27" s="372"/>
      <c r="BL27" s="372"/>
      <c r="BM27" s="373"/>
      <c r="BN27" s="374">
        <v>18301890</v>
      </c>
      <c r="BO27" s="375"/>
      <c r="BP27" s="375"/>
      <c r="BQ27" s="375"/>
      <c r="BR27" s="375"/>
      <c r="BS27" s="375"/>
      <c r="BT27" s="375"/>
      <c r="BU27" s="376"/>
      <c r="BV27" s="374">
        <v>18910392</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23048364</v>
      </c>
      <c r="BO28" s="381"/>
      <c r="BP28" s="381"/>
      <c r="BQ28" s="381"/>
      <c r="BR28" s="381"/>
      <c r="BS28" s="381"/>
      <c r="BT28" s="381"/>
      <c r="BU28" s="382"/>
      <c r="BV28" s="380">
        <v>24834464</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366" t="s">
        <v>164</v>
      </c>
      <c r="D30" s="366"/>
      <c r="E30" s="366"/>
      <c r="F30" s="366"/>
      <c r="G30" s="366"/>
      <c r="H30" s="366"/>
      <c r="I30" s="366"/>
      <c r="J30" s="366"/>
      <c r="K30" s="366"/>
      <c r="L30" s="366"/>
      <c r="M30" s="366"/>
      <c r="N30" s="366"/>
      <c r="O30" s="366"/>
      <c r="P30" s="366"/>
      <c r="Q30" s="366"/>
      <c r="R30" s="366"/>
      <c r="S30" s="366"/>
      <c r="U30" s="367" t="s">
        <v>165</v>
      </c>
      <c r="V30" s="367"/>
      <c r="W30" s="367"/>
      <c r="X30" s="367"/>
      <c r="Y30" s="367"/>
      <c r="Z30" s="367"/>
      <c r="AA30" s="367"/>
      <c r="AB30" s="367"/>
      <c r="AC30" s="367"/>
      <c r="AD30" s="367"/>
      <c r="AE30" s="367"/>
      <c r="AF30" s="367"/>
      <c r="AG30" s="367"/>
      <c r="AH30" s="367"/>
      <c r="AI30" s="367"/>
      <c r="AJ30" s="367"/>
      <c r="AK30" s="367"/>
      <c r="AM30" s="367" t="s">
        <v>166</v>
      </c>
      <c r="AN30" s="367"/>
      <c r="AO30" s="367"/>
      <c r="AP30" s="367"/>
      <c r="AQ30" s="367"/>
      <c r="AR30" s="367"/>
      <c r="AS30" s="367"/>
      <c r="AT30" s="367"/>
      <c r="AU30" s="367"/>
      <c r="AV30" s="367"/>
      <c r="AW30" s="367"/>
      <c r="AX30" s="367"/>
      <c r="AY30" s="367"/>
      <c r="AZ30" s="367"/>
      <c r="BA30" s="367"/>
      <c r="BB30" s="367"/>
      <c r="BC30" s="367"/>
      <c r="BE30" s="367" t="s">
        <v>167</v>
      </c>
      <c r="BF30" s="367"/>
      <c r="BG30" s="367"/>
      <c r="BH30" s="367"/>
      <c r="BI30" s="367"/>
      <c r="BJ30" s="367"/>
      <c r="BK30" s="367"/>
      <c r="BL30" s="367"/>
      <c r="BM30" s="367"/>
      <c r="BN30" s="367"/>
      <c r="BO30" s="367"/>
      <c r="BP30" s="367"/>
      <c r="BQ30" s="367"/>
      <c r="BR30" s="367"/>
      <c r="BS30" s="367"/>
      <c r="BT30" s="367"/>
      <c r="BU30" s="367"/>
      <c r="BW30" s="367" t="s">
        <v>168</v>
      </c>
      <c r="BX30" s="367"/>
      <c r="BY30" s="367"/>
      <c r="BZ30" s="367"/>
      <c r="CA30" s="367"/>
      <c r="CB30" s="367"/>
      <c r="CC30" s="367"/>
      <c r="CD30" s="367"/>
      <c r="CE30" s="367"/>
      <c r="CF30" s="367"/>
      <c r="CG30" s="367"/>
      <c r="CH30" s="367"/>
      <c r="CI30" s="367"/>
      <c r="CJ30" s="367"/>
      <c r="CK30" s="367"/>
      <c r="CL30" s="367"/>
      <c r="CM30" s="367"/>
      <c r="CO30" s="367" t="s">
        <v>169</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15">
      <c r="A31" s="144"/>
      <c r="B31" s="184"/>
      <c r="C31" s="364" t="s">
        <v>170</v>
      </c>
      <c r="D31" s="364"/>
      <c r="E31" s="365" t="s">
        <v>171</v>
      </c>
      <c r="F31" s="365"/>
      <c r="G31" s="365"/>
      <c r="H31" s="365"/>
      <c r="I31" s="365"/>
      <c r="J31" s="365"/>
      <c r="K31" s="365"/>
      <c r="L31" s="365"/>
      <c r="M31" s="365"/>
      <c r="N31" s="365"/>
      <c r="O31" s="365"/>
      <c r="P31" s="365"/>
      <c r="Q31" s="365"/>
      <c r="R31" s="365"/>
      <c r="S31" s="365"/>
      <c r="T31" s="151"/>
      <c r="U31" s="364" t="s">
        <v>170</v>
      </c>
      <c r="V31" s="364"/>
      <c r="W31" s="365" t="s">
        <v>171</v>
      </c>
      <c r="X31" s="365"/>
      <c r="Y31" s="365"/>
      <c r="Z31" s="365"/>
      <c r="AA31" s="365"/>
      <c r="AB31" s="365"/>
      <c r="AC31" s="365"/>
      <c r="AD31" s="365"/>
      <c r="AE31" s="365"/>
      <c r="AF31" s="365"/>
      <c r="AG31" s="365"/>
      <c r="AH31" s="365"/>
      <c r="AI31" s="365"/>
      <c r="AJ31" s="365"/>
      <c r="AK31" s="365"/>
      <c r="AL31" s="151"/>
      <c r="AM31" s="364" t="s">
        <v>170</v>
      </c>
      <c r="AN31" s="364"/>
      <c r="AO31" s="365" t="s">
        <v>171</v>
      </c>
      <c r="AP31" s="365"/>
      <c r="AQ31" s="365"/>
      <c r="AR31" s="365"/>
      <c r="AS31" s="365"/>
      <c r="AT31" s="365"/>
      <c r="AU31" s="365"/>
      <c r="AV31" s="365"/>
      <c r="AW31" s="365"/>
      <c r="AX31" s="365"/>
      <c r="AY31" s="365"/>
      <c r="AZ31" s="365"/>
      <c r="BA31" s="365"/>
      <c r="BB31" s="365"/>
      <c r="BC31" s="365"/>
      <c r="BD31" s="144"/>
      <c r="BE31" s="364" t="s">
        <v>170</v>
      </c>
      <c r="BF31" s="364"/>
      <c r="BG31" s="365" t="s">
        <v>171</v>
      </c>
      <c r="BH31" s="365"/>
      <c r="BI31" s="365"/>
      <c r="BJ31" s="365"/>
      <c r="BK31" s="365"/>
      <c r="BL31" s="365"/>
      <c r="BM31" s="365"/>
      <c r="BN31" s="365"/>
      <c r="BO31" s="365"/>
      <c r="BP31" s="365"/>
      <c r="BQ31" s="365"/>
      <c r="BR31" s="365"/>
      <c r="BS31" s="365"/>
      <c r="BT31" s="365"/>
      <c r="BU31" s="365"/>
      <c r="BV31" s="185"/>
      <c r="BW31" s="364" t="s">
        <v>170</v>
      </c>
      <c r="BX31" s="364"/>
      <c r="BY31" s="365" t="s">
        <v>172</v>
      </c>
      <c r="BZ31" s="365"/>
      <c r="CA31" s="365"/>
      <c r="CB31" s="365"/>
      <c r="CC31" s="365"/>
      <c r="CD31" s="365"/>
      <c r="CE31" s="365"/>
      <c r="CF31" s="365"/>
      <c r="CG31" s="365"/>
      <c r="CH31" s="365"/>
      <c r="CI31" s="365"/>
      <c r="CJ31" s="365"/>
      <c r="CK31" s="365"/>
      <c r="CL31" s="365"/>
      <c r="CM31" s="365"/>
      <c r="CN31" s="151"/>
      <c r="CO31" s="364" t="s">
        <v>170</v>
      </c>
      <c r="CP31" s="364"/>
      <c r="CQ31" s="365" t="s">
        <v>173</v>
      </c>
      <c r="CR31" s="365"/>
      <c r="CS31" s="365"/>
      <c r="CT31" s="365"/>
      <c r="CU31" s="365"/>
      <c r="CV31" s="365"/>
      <c r="CW31" s="365"/>
      <c r="CX31" s="365"/>
      <c r="CY31" s="365"/>
      <c r="CZ31" s="365"/>
      <c r="DA31" s="365"/>
      <c r="DB31" s="365"/>
      <c r="DC31" s="365"/>
      <c r="DD31" s="365"/>
      <c r="DE31" s="365"/>
      <c r="DF31" s="151"/>
      <c r="DG31" s="363" t="s">
        <v>174</v>
      </c>
      <c r="DH31" s="363"/>
      <c r="DI31" s="186"/>
    </row>
    <row r="32" spans="1:113" ht="32.25" customHeight="1" x14ac:dyDescent="0.15">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9</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44"/>
      <c r="AM32" s="361">
        <f>IF(AO32="","",MAX(C32:D41,U32:V41)+1)</f>
        <v>10</v>
      </c>
      <c r="AN32" s="361"/>
      <c r="AO32" s="362" t="str">
        <f>IF('各会計、関係団体の財政状況及び健全化判断比率'!B29="","",'各会計、関係団体の財政状況及び健全化判断比率'!B29)</f>
        <v>病院事業会計</v>
      </c>
      <c r="AP32" s="362"/>
      <c r="AQ32" s="362"/>
      <c r="AR32" s="362"/>
      <c r="AS32" s="362"/>
      <c r="AT32" s="362"/>
      <c r="AU32" s="362"/>
      <c r="AV32" s="362"/>
      <c r="AW32" s="362"/>
      <c r="AX32" s="362"/>
      <c r="AY32" s="362"/>
      <c r="AZ32" s="362"/>
      <c r="BA32" s="362"/>
      <c r="BB32" s="362"/>
      <c r="BC32" s="362"/>
      <c r="BD32" s="144"/>
      <c r="BE32" s="361">
        <f>IF(BG32="","",MAX(C32:D41,U32:V41,AM32:AN41)+1)</f>
        <v>16</v>
      </c>
      <c r="BF32" s="361"/>
      <c r="BG32" s="362" t="str">
        <f>IF('各会計、関係団体の財政状況及び健全化判断比率'!B35="","",'各会計、関係団体の財政状況及び健全化判断比率'!B35)</f>
        <v>港湾整備事業特別会計</v>
      </c>
      <c r="BH32" s="362"/>
      <c r="BI32" s="362"/>
      <c r="BJ32" s="362"/>
      <c r="BK32" s="362"/>
      <c r="BL32" s="362"/>
      <c r="BM32" s="362"/>
      <c r="BN32" s="362"/>
      <c r="BO32" s="362"/>
      <c r="BP32" s="362"/>
      <c r="BQ32" s="362"/>
      <c r="BR32" s="362"/>
      <c r="BS32" s="362"/>
      <c r="BT32" s="362"/>
      <c r="BU32" s="362"/>
      <c r="BV32" s="144"/>
      <c r="BW32" s="361">
        <f>IF(BY32="","",MAX(C32:D41,U32:V41,AM32:AN41,BE32:BF41)+1)</f>
        <v>18</v>
      </c>
      <c r="BX32" s="361"/>
      <c r="BY32" s="362" t="str">
        <f>IF('各会計、関係団体の財政状況及び健全化判断比率'!B68="","",'各会計、関係団体の財政状況及び健全化判断比率'!B68)</f>
        <v>置賜広域病院企業団</v>
      </c>
      <c r="BZ32" s="362"/>
      <c r="CA32" s="362"/>
      <c r="CB32" s="362"/>
      <c r="CC32" s="362"/>
      <c r="CD32" s="362"/>
      <c r="CE32" s="362"/>
      <c r="CF32" s="362"/>
      <c r="CG32" s="362"/>
      <c r="CH32" s="362"/>
      <c r="CI32" s="362"/>
      <c r="CJ32" s="362"/>
      <c r="CK32" s="362"/>
      <c r="CL32" s="362"/>
      <c r="CM32" s="362"/>
      <c r="CN32" s="144"/>
      <c r="CO32" s="361">
        <f>IF(CQ32="","",MAX(C32:D41,U32:V41,AM32:AN41,BE32:BF41,BW32:BX41)+1)</f>
        <v>19</v>
      </c>
      <c r="CP32" s="361"/>
      <c r="CQ32" s="362" t="str">
        <f>IF('各会計、関係団体の財政状況及び健全化判断比率'!BS7="","",'各会計、関係団体の財政状況及び健全化判断比率'!BS7)</f>
        <v>山形県公立大学法人</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v>
      </c>
      <c r="DH32" s="360"/>
      <c r="DI32" s="186"/>
    </row>
    <row r="33" spans="1:113" ht="32.25" customHeight="1" x14ac:dyDescent="0.15">
      <c r="A33" s="144"/>
      <c r="B33" s="184"/>
      <c r="C33" s="361">
        <f>IF(E33="","",C32+1)</f>
        <v>2</v>
      </c>
      <c r="D33" s="361"/>
      <c r="E33" s="362" t="str">
        <f>IF('各会計、関係団体の財政状況及び健全化判断比率'!B8="","",'各会計、関係団体の財政状況及び健全化判断比率'!B8)</f>
        <v>公債管理特別会計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11</v>
      </c>
      <c r="AN33" s="361"/>
      <c r="AO33" s="362" t="str">
        <f>IF('各会計、関係団体の財政状況及び健全化判断比率'!B30="","",'各会計、関係団体の財政状況及び健全化判断比率'!B30)</f>
        <v>流域下水道事業会計</v>
      </c>
      <c r="AP33" s="362"/>
      <c r="AQ33" s="362"/>
      <c r="AR33" s="362"/>
      <c r="AS33" s="362"/>
      <c r="AT33" s="362"/>
      <c r="AU33" s="362"/>
      <c r="AV33" s="362"/>
      <c r="AW33" s="362"/>
      <c r="AX33" s="362"/>
      <c r="AY33" s="362"/>
      <c r="AZ33" s="362"/>
      <c r="BA33" s="362"/>
      <c r="BB33" s="362"/>
      <c r="BC33" s="362"/>
      <c r="BD33" s="144"/>
      <c r="BE33" s="361">
        <f t="shared" ref="BE33:BE41" si="2">IF(BG33="","",BE32+1)</f>
        <v>17</v>
      </c>
      <c r="BF33" s="361"/>
      <c r="BG33" s="362" t="str">
        <f>IF('各会計、関係団体の財政状況及び健全化判断比率'!B36="","",'各会計、関係団体の財政状況及び健全化判断比率'!B36)</f>
        <v>土地取得事業特別会計</v>
      </c>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20</v>
      </c>
      <c r="CP33" s="361"/>
      <c r="CQ33" s="362" t="str">
        <f>IF('各会計、関係団体の財政状況及び健全化判断比率'!BS8="","",'各会計、関係団体の財政状況及び健全化判断比率'!BS8)</f>
        <v>（公財）やまがた教育振興財団</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15">
      <c r="A34" s="144"/>
      <c r="B34" s="184"/>
      <c r="C34" s="361">
        <f>IF(E34="","",C33+1)</f>
        <v>3</v>
      </c>
      <c r="D34" s="361"/>
      <c r="E34" s="362" t="str">
        <f>IF('各会計、関係団体の財政状況及び健全化判断比率'!B9="","",'各会計、関係団体の財政状況及び健全化判断比率'!B9)</f>
        <v>市町村振興資金特別会計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12</v>
      </c>
      <c r="AN34" s="361"/>
      <c r="AO34" s="362" t="str">
        <f>IF('各会計、関係団体の財政状況及び健全化判断比率'!B31="","",'各会計、関係団体の財政状況及び健全化判断比率'!B31)</f>
        <v>電気事業会計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21</v>
      </c>
      <c r="CP34" s="361"/>
      <c r="CQ34" s="362" t="str">
        <f>IF('各会計、関係団体の財政状況及び健全化判断比率'!BS9="","",'各会計、関係団体の財政状況及び健全化判断比率'!BS9)</f>
        <v>（社）山形県私立学校振興基金協会</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15">
      <c r="A35" s="144"/>
      <c r="B35" s="184"/>
      <c r="C35" s="361">
        <f>IF(E35="","",C34+1)</f>
        <v>4</v>
      </c>
      <c r="D35" s="361"/>
      <c r="E35" s="362" t="str">
        <f>IF('各会計、関係団体の財政状況及び健全化判断比率'!B10="","",'各会計、関係団体の財政状況及び健全化判断比率'!B10)</f>
        <v>母子父子寡婦福祉資金特別会計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13</v>
      </c>
      <c r="AN35" s="361"/>
      <c r="AO35" s="362" t="str">
        <f>IF('各会計、関係団体の財政状況及び健全化判断比率'!B32="","",'各会計、関係団体の財政状況及び健全化判断比率'!B32)</f>
        <v>工業用水道事業会計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22</v>
      </c>
      <c r="CP35" s="361"/>
      <c r="CQ35" s="362" t="str">
        <f>IF('各会計、関係団体の財政状況及び健全化判断比率'!BS10="","",'各会計、関係団体の財政状況及び健全化判断比率'!BS10)</f>
        <v>（公財）山形県国際交流協会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15">
      <c r="A36" s="144"/>
      <c r="B36" s="184"/>
      <c r="C36" s="361">
        <f t="shared" ref="C36:C41" si="5">IF(E36="","",C35+1)</f>
        <v>5</v>
      </c>
      <c r="D36" s="361"/>
      <c r="E36" s="362" t="str">
        <f>IF('各会計、関係団体の財政状況及び健全化判断比率'!B11="","",'各会計、関係団体の財政状況及び健全化判断比率'!B11)</f>
        <v>小規模企業者等設備導入資金特別会計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f t="shared" si="1"/>
        <v>14</v>
      </c>
      <c r="AN36" s="361"/>
      <c r="AO36" s="362" t="str">
        <f>IF('各会計、関係団体の財政状況及び健全化判断比率'!B33="","",'各会計、関係団体の財政状況及び健全化判断比率'!B33)</f>
        <v>公営企業資産運用事業会計</v>
      </c>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23</v>
      </c>
      <c r="CP36" s="361"/>
      <c r="CQ36" s="362" t="str">
        <f>IF('各会計、関係団体の財政状況及び健全化判断比率'!BS11="","",'各会計、関係団体の財政状況及び健全化判断比率'!BS11)</f>
        <v>山形空港ビル（株）</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15">
      <c r="A37" s="144"/>
      <c r="B37" s="184"/>
      <c r="C37" s="361">
        <f t="shared" si="5"/>
        <v>6</v>
      </c>
      <c r="D37" s="361"/>
      <c r="E37" s="362" t="str">
        <f>IF('各会計、関係団体の財政状況及び健全化判断比率'!B12="","",'各会計、関係団体の財政状況及び健全化判断比率'!B12)</f>
        <v>農業改良資金特別会計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f t="shared" si="1"/>
        <v>15</v>
      </c>
      <c r="AN37" s="361"/>
      <c r="AO37" s="362" t="str">
        <f>IF('各会計、関係団体の財政状況及び健全化判断比率'!B34="","",'各会計、関係団体の財政状況及び健全化判断比率'!B34)</f>
        <v>水道用水供給事業会計</v>
      </c>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24</v>
      </c>
      <c r="CP37" s="361"/>
      <c r="CQ37" s="362" t="str">
        <f>IF('各会計、関係団体の財政状況及び健全化判断比率'!BS12="","",'各会計、関係団体の財政状況及び健全化判断比率'!BS12)</f>
        <v>庄内空港ビル（株）</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15">
      <c r="A38" s="144"/>
      <c r="B38" s="184"/>
      <c r="C38" s="361">
        <f t="shared" si="5"/>
        <v>7</v>
      </c>
      <c r="D38" s="361"/>
      <c r="E38" s="362" t="str">
        <f>IF('各会計、関係団体の財政状況及び健全化判断比率'!B13="","",'各会計、関係団体の財政状況及び健全化判断比率'!B13)</f>
        <v>沿岸漁業改善資金特別会計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25</v>
      </c>
      <c r="CP38" s="361"/>
      <c r="CQ38" s="362" t="str">
        <f>IF('各会計、関係団体の財政状況及び健全化判断比率'!BS13="","",'各会計、関係団体の財政状況及び健全化判断比率'!BS13)</f>
        <v>（公財）山形県生活衛生営業指導センター</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15">
      <c r="A39" s="144"/>
      <c r="B39" s="184"/>
      <c r="C39" s="361">
        <f t="shared" si="5"/>
        <v>8</v>
      </c>
      <c r="D39" s="361"/>
      <c r="E39" s="362" t="str">
        <f>IF('各会計、関係団体の財政状況及び健全化判断比率'!B14="","",'各会計、関係団体の財政状況及び健全化判断比率'!B14)</f>
        <v>林業改善資金特別会計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26</v>
      </c>
      <c r="CP39" s="361"/>
      <c r="CQ39" s="362" t="str">
        <f>IF('各会計、関係団体の財政状況及び健全化判断比率'!BS14="","",'各会計、関係団体の財政状況及び健全化判断比率'!BS14)</f>
        <v>（株）やまがた新電力</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15">
      <c r="A40" s="144"/>
      <c r="B40" s="184"/>
      <c r="C40" s="361" t="str">
        <f t="shared" si="5"/>
        <v/>
      </c>
      <c r="D40" s="361"/>
      <c r="E40" s="362" t="str">
        <f>IF('各会計、関係団体の財政状況及び健全化判断比率'!B15="","",'各会計、関係団体の財政状況及び健全化判断比率'!B15)</f>
        <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27</v>
      </c>
      <c r="CP40" s="361"/>
      <c r="CQ40" s="362" t="str">
        <f>IF('各会計、関係団体の財政状況及び健全化判断比率'!BS15="","",'各会計、関係団体の財政状況及び健全化判断比率'!BS15)</f>
        <v>（公財）山形県総合社会福祉基金</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15">
      <c r="A41" s="144"/>
      <c r="B41" s="184"/>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28</v>
      </c>
      <c r="CP41" s="361"/>
      <c r="CQ41" s="362" t="str">
        <f>IF('各会計、関係団体の財政状況及び健全化判断比率'!BS16="","",'各会計、関係団体の財政状況及び健全化判断比率'!BS16)</f>
        <v>（公財）山形県臓器移植推進機構</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175</v>
      </c>
      <c r="E44" s="359" t="s">
        <v>176</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15">
      <c r="E45" s="359" t="s">
        <v>177</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15">
      <c r="E46" s="359" t="s">
        <v>178</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179</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180</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181</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182</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TevmxJ57qFSTa4GEH277iMdbEknSvz80mBY853Na6+emi/pJmN7JG5v/ewyzCabmcR3fezmofUUau1X5Q9E+5Q==" saltValue="enHrc8jbgEnSAIWvee4a+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23" zoomScale="70" zoomScaleNormal="7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15">
      <c r="A34" s="10"/>
      <c r="B34" s="19"/>
      <c r="C34" s="1112" t="s">
        <v>521</v>
      </c>
      <c r="D34" s="1112"/>
      <c r="E34" s="1113"/>
      <c r="F34" s="20" t="s">
        <v>522</v>
      </c>
      <c r="G34" s="21" t="s">
        <v>523</v>
      </c>
      <c r="H34" s="21" t="s">
        <v>524</v>
      </c>
      <c r="I34" s="21" t="s">
        <v>525</v>
      </c>
      <c r="J34" s="22" t="s">
        <v>526</v>
      </c>
      <c r="K34" s="10"/>
      <c r="L34" s="10"/>
      <c r="M34" s="10"/>
      <c r="N34" s="10"/>
      <c r="O34" s="10"/>
      <c r="P34" s="10"/>
    </row>
    <row r="35" spans="1:16" ht="39" customHeight="1" x14ac:dyDescent="0.15">
      <c r="A35" s="10"/>
      <c r="B35" s="23"/>
      <c r="C35" s="1108" t="s">
        <v>527</v>
      </c>
      <c r="D35" s="1108"/>
      <c r="E35" s="1109"/>
      <c r="F35" s="24">
        <v>5.01</v>
      </c>
      <c r="G35" s="25">
        <v>4.74</v>
      </c>
      <c r="H35" s="25">
        <v>5.5</v>
      </c>
      <c r="I35" s="25">
        <v>6.34</v>
      </c>
      <c r="J35" s="26">
        <v>6.67</v>
      </c>
      <c r="K35" s="10"/>
      <c r="L35" s="10"/>
      <c r="M35" s="10"/>
      <c r="N35" s="10"/>
      <c r="O35" s="10"/>
      <c r="P35" s="10"/>
    </row>
    <row r="36" spans="1:16" ht="39" customHeight="1" x14ac:dyDescent="0.15">
      <c r="A36" s="10"/>
      <c r="B36" s="23"/>
      <c r="C36" s="1108" t="s">
        <v>528</v>
      </c>
      <c r="D36" s="1108"/>
      <c r="E36" s="1109"/>
      <c r="F36" s="24">
        <v>6.54</v>
      </c>
      <c r="G36" s="25">
        <v>5.82</v>
      </c>
      <c r="H36" s="25">
        <v>5.5</v>
      </c>
      <c r="I36" s="25">
        <v>4.97</v>
      </c>
      <c r="J36" s="26">
        <v>4.18</v>
      </c>
      <c r="K36" s="10"/>
      <c r="L36" s="10"/>
      <c r="M36" s="10"/>
      <c r="N36" s="10"/>
      <c r="O36" s="10"/>
      <c r="P36" s="10"/>
    </row>
    <row r="37" spans="1:16" ht="39" customHeight="1" x14ac:dyDescent="0.15">
      <c r="A37" s="10"/>
      <c r="B37" s="23"/>
      <c r="C37" s="1108" t="s">
        <v>529</v>
      </c>
      <c r="D37" s="1108"/>
      <c r="E37" s="1109"/>
      <c r="F37" s="24">
        <v>4.95</v>
      </c>
      <c r="G37" s="25">
        <v>1.82</v>
      </c>
      <c r="H37" s="25">
        <v>2.48</v>
      </c>
      <c r="I37" s="25">
        <v>1.86</v>
      </c>
      <c r="J37" s="26">
        <v>1.58</v>
      </c>
      <c r="K37" s="10"/>
      <c r="L37" s="10"/>
      <c r="M37" s="10"/>
      <c r="N37" s="10"/>
      <c r="O37" s="10"/>
      <c r="P37" s="10"/>
    </row>
    <row r="38" spans="1:16" ht="39" customHeight="1" x14ac:dyDescent="0.15">
      <c r="A38" s="10"/>
      <c r="B38" s="23"/>
      <c r="C38" s="1108" t="s">
        <v>530</v>
      </c>
      <c r="D38" s="1108"/>
      <c r="E38" s="1109"/>
      <c r="F38" s="24">
        <v>1.03</v>
      </c>
      <c r="G38" s="25">
        <v>0.9</v>
      </c>
      <c r="H38" s="25">
        <v>0.91</v>
      </c>
      <c r="I38" s="25">
        <v>0.88</v>
      </c>
      <c r="J38" s="26">
        <v>0.81</v>
      </c>
      <c r="K38" s="10"/>
      <c r="L38" s="10"/>
      <c r="M38" s="10"/>
      <c r="N38" s="10"/>
      <c r="O38" s="10"/>
      <c r="P38" s="10"/>
    </row>
    <row r="39" spans="1:16" ht="39" customHeight="1" x14ac:dyDescent="0.15">
      <c r="A39" s="10"/>
      <c r="B39" s="23"/>
      <c r="C39" s="1108" t="s">
        <v>531</v>
      </c>
      <c r="D39" s="1108"/>
      <c r="E39" s="1109"/>
      <c r="F39" s="24">
        <v>1.02</v>
      </c>
      <c r="G39" s="25">
        <v>1.06</v>
      </c>
      <c r="H39" s="25">
        <v>0.8</v>
      </c>
      <c r="I39" s="25">
        <v>0.16</v>
      </c>
      <c r="J39" s="26">
        <v>0.54</v>
      </c>
      <c r="K39" s="10"/>
      <c r="L39" s="10"/>
      <c r="M39" s="10"/>
      <c r="N39" s="10"/>
      <c r="O39" s="10"/>
      <c r="P39" s="10"/>
    </row>
    <row r="40" spans="1:16" ht="39" customHeight="1" x14ac:dyDescent="0.15">
      <c r="A40" s="10"/>
      <c r="B40" s="23"/>
      <c r="C40" s="1108" t="s">
        <v>532</v>
      </c>
      <c r="D40" s="1108"/>
      <c r="E40" s="1109"/>
      <c r="F40" s="24">
        <v>0.33</v>
      </c>
      <c r="G40" s="25">
        <v>0.36</v>
      </c>
      <c r="H40" s="25">
        <v>0.4</v>
      </c>
      <c r="I40" s="25">
        <v>0.43</v>
      </c>
      <c r="J40" s="26">
        <v>0.47</v>
      </c>
      <c r="K40" s="10"/>
      <c r="L40" s="10"/>
      <c r="M40" s="10"/>
      <c r="N40" s="10"/>
      <c r="O40" s="10"/>
      <c r="P40" s="10"/>
    </row>
    <row r="41" spans="1:16" ht="39" customHeight="1" x14ac:dyDescent="0.15">
      <c r="A41" s="10"/>
      <c r="B41" s="23"/>
      <c r="C41" s="1108" t="s">
        <v>533</v>
      </c>
      <c r="D41" s="1108"/>
      <c r="E41" s="1109"/>
      <c r="F41" s="24">
        <v>7.0000000000000007E-2</v>
      </c>
      <c r="G41" s="25">
        <v>0.11</v>
      </c>
      <c r="H41" s="25">
        <v>0.11</v>
      </c>
      <c r="I41" s="25">
        <v>0.14000000000000001</v>
      </c>
      <c r="J41" s="26">
        <v>0.12</v>
      </c>
      <c r="K41" s="10"/>
      <c r="L41" s="10"/>
      <c r="M41" s="10"/>
      <c r="N41" s="10"/>
      <c r="O41" s="10"/>
      <c r="P41" s="10"/>
    </row>
    <row r="42" spans="1:16" ht="39" customHeight="1" x14ac:dyDescent="0.15">
      <c r="A42" s="10"/>
      <c r="B42" s="27"/>
      <c r="C42" s="1108" t="s">
        <v>534</v>
      </c>
      <c r="D42" s="1108"/>
      <c r="E42" s="1109"/>
      <c r="F42" s="24" t="s">
        <v>476</v>
      </c>
      <c r="G42" s="25" t="s">
        <v>476</v>
      </c>
      <c r="H42" s="25" t="s">
        <v>476</v>
      </c>
      <c r="I42" s="25" t="s">
        <v>476</v>
      </c>
      <c r="J42" s="26" t="s">
        <v>476</v>
      </c>
      <c r="K42" s="10"/>
      <c r="L42" s="10"/>
      <c r="M42" s="10"/>
      <c r="N42" s="10"/>
      <c r="O42" s="10"/>
      <c r="P42" s="10"/>
    </row>
    <row r="43" spans="1:16" ht="39" customHeight="1" thickBot="1" x14ac:dyDescent="0.2">
      <c r="A43" s="10"/>
      <c r="B43" s="28"/>
      <c r="C43" s="1110" t="s">
        <v>535</v>
      </c>
      <c r="D43" s="1110"/>
      <c r="E43" s="1111"/>
      <c r="F43" s="29">
        <v>0</v>
      </c>
      <c r="G43" s="30">
        <v>0</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TYdVRp5Z7fFCNsz6PCWwKU9lm023b1/rGmhOf94Rlg8LS7Ra62iIIkoALM7bRv1Dt2r1KIqyT3H/WxYff6Q6Fg==" saltValue="tQVbiiehL5JnutdODZg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K40" zoomScaleSheetLayoutView="55" workbookViewId="0">
      <selection activeCell="S54" sqref="S54"/>
    </sheetView>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514</v>
      </c>
      <c r="L44" s="42" t="s">
        <v>515</v>
      </c>
      <c r="M44" s="42" t="s">
        <v>516</v>
      </c>
      <c r="N44" s="42" t="s">
        <v>517</v>
      </c>
      <c r="O44" s="43" t="s">
        <v>518</v>
      </c>
      <c r="P44" s="34"/>
      <c r="Q44" s="34"/>
      <c r="R44" s="34"/>
      <c r="S44" s="34"/>
      <c r="T44" s="34"/>
      <c r="U44" s="34"/>
    </row>
    <row r="45" spans="1:21" ht="30.75" customHeight="1" x14ac:dyDescent="0.15">
      <c r="A45" s="34"/>
      <c r="B45" s="1137" t="s">
        <v>10</v>
      </c>
      <c r="C45" s="1138"/>
      <c r="D45" s="44"/>
      <c r="E45" s="1143" t="s">
        <v>11</v>
      </c>
      <c r="F45" s="1143"/>
      <c r="G45" s="1143"/>
      <c r="H45" s="1143"/>
      <c r="I45" s="1143"/>
      <c r="J45" s="1144"/>
      <c r="K45" s="45">
        <v>87900</v>
      </c>
      <c r="L45" s="46">
        <v>88221</v>
      </c>
      <c r="M45" s="46">
        <v>86801</v>
      </c>
      <c r="N45" s="46">
        <v>89348</v>
      </c>
      <c r="O45" s="47">
        <v>87357</v>
      </c>
      <c r="P45" s="34"/>
      <c r="Q45" s="34"/>
      <c r="R45" s="34"/>
      <c r="S45" s="34"/>
      <c r="T45" s="34"/>
      <c r="U45" s="34"/>
    </row>
    <row r="46" spans="1:21" ht="30.75" customHeight="1" x14ac:dyDescent="0.15">
      <c r="A46" s="34"/>
      <c r="B46" s="1139"/>
      <c r="C46" s="1140"/>
      <c r="D46" s="48"/>
      <c r="E46" s="1116" t="s">
        <v>12</v>
      </c>
      <c r="F46" s="1116"/>
      <c r="G46" s="1116"/>
      <c r="H46" s="1116"/>
      <c r="I46" s="1116"/>
      <c r="J46" s="1117"/>
      <c r="K46" s="49" t="s">
        <v>476</v>
      </c>
      <c r="L46" s="50" t="s">
        <v>476</v>
      </c>
      <c r="M46" s="50" t="s">
        <v>476</v>
      </c>
      <c r="N46" s="50" t="s">
        <v>476</v>
      </c>
      <c r="O46" s="51" t="s">
        <v>476</v>
      </c>
      <c r="P46" s="34"/>
      <c r="Q46" s="34"/>
      <c r="R46" s="34"/>
      <c r="S46" s="34"/>
      <c r="T46" s="34"/>
      <c r="U46" s="34"/>
    </row>
    <row r="47" spans="1:21" ht="30.75" customHeight="1" x14ac:dyDescent="0.15">
      <c r="A47" s="34"/>
      <c r="B47" s="1139"/>
      <c r="C47" s="1140"/>
      <c r="D47" s="48"/>
      <c r="E47" s="1116" t="s">
        <v>13</v>
      </c>
      <c r="F47" s="1116"/>
      <c r="G47" s="1116"/>
      <c r="H47" s="1116"/>
      <c r="I47" s="1116"/>
      <c r="J47" s="1117"/>
      <c r="K47" s="49" t="s">
        <v>476</v>
      </c>
      <c r="L47" s="50" t="s">
        <v>476</v>
      </c>
      <c r="M47" s="50" t="s">
        <v>476</v>
      </c>
      <c r="N47" s="50" t="s">
        <v>476</v>
      </c>
      <c r="O47" s="51" t="s">
        <v>476</v>
      </c>
      <c r="P47" s="34"/>
      <c r="Q47" s="34"/>
      <c r="R47" s="34"/>
      <c r="S47" s="34"/>
      <c r="T47" s="34"/>
      <c r="U47" s="34"/>
    </row>
    <row r="48" spans="1:21" ht="30.75" customHeight="1" x14ac:dyDescent="0.15">
      <c r="A48" s="34"/>
      <c r="B48" s="1139"/>
      <c r="C48" s="1140"/>
      <c r="D48" s="48"/>
      <c r="E48" s="1116" t="s">
        <v>14</v>
      </c>
      <c r="F48" s="1116"/>
      <c r="G48" s="1116"/>
      <c r="H48" s="1116"/>
      <c r="I48" s="1116"/>
      <c r="J48" s="1117"/>
      <c r="K48" s="49">
        <v>2607</v>
      </c>
      <c r="L48" s="50">
        <v>2676</v>
      </c>
      <c r="M48" s="50">
        <v>2678</v>
      </c>
      <c r="N48" s="50">
        <v>2807</v>
      </c>
      <c r="O48" s="51">
        <v>2574</v>
      </c>
      <c r="P48" s="34"/>
      <c r="Q48" s="34"/>
      <c r="R48" s="34"/>
      <c r="S48" s="34"/>
      <c r="T48" s="34"/>
      <c r="U48" s="34"/>
    </row>
    <row r="49" spans="1:21" ht="30.75" customHeight="1" x14ac:dyDescent="0.15">
      <c r="A49" s="34"/>
      <c r="B49" s="1139"/>
      <c r="C49" s="1140"/>
      <c r="D49" s="48"/>
      <c r="E49" s="1116" t="s">
        <v>15</v>
      </c>
      <c r="F49" s="1116"/>
      <c r="G49" s="1116"/>
      <c r="H49" s="1116"/>
      <c r="I49" s="1116"/>
      <c r="J49" s="1117"/>
      <c r="K49" s="49">
        <v>653</v>
      </c>
      <c r="L49" s="50">
        <v>633</v>
      </c>
      <c r="M49" s="50">
        <v>644</v>
      </c>
      <c r="N49" s="50">
        <v>791</v>
      </c>
      <c r="O49" s="51">
        <v>832</v>
      </c>
      <c r="P49" s="34"/>
      <c r="Q49" s="34"/>
      <c r="R49" s="34"/>
      <c r="S49" s="34"/>
      <c r="T49" s="34"/>
      <c r="U49" s="34"/>
    </row>
    <row r="50" spans="1:21" ht="30.75" customHeight="1" x14ac:dyDescent="0.15">
      <c r="A50" s="34"/>
      <c r="B50" s="1139"/>
      <c r="C50" s="1140"/>
      <c r="D50" s="48"/>
      <c r="E50" s="1116" t="s">
        <v>16</v>
      </c>
      <c r="F50" s="1116"/>
      <c r="G50" s="1116"/>
      <c r="H50" s="1116"/>
      <c r="I50" s="1116"/>
      <c r="J50" s="1117"/>
      <c r="K50" s="49">
        <v>158</v>
      </c>
      <c r="L50" s="50">
        <v>345</v>
      </c>
      <c r="M50" s="50">
        <v>343</v>
      </c>
      <c r="N50" s="50">
        <v>338</v>
      </c>
      <c r="O50" s="51">
        <v>312</v>
      </c>
      <c r="P50" s="34"/>
      <c r="Q50" s="34"/>
      <c r="R50" s="34"/>
      <c r="S50" s="34"/>
      <c r="T50" s="34"/>
      <c r="U50" s="34"/>
    </row>
    <row r="51" spans="1:21" ht="30.75" customHeight="1" x14ac:dyDescent="0.15">
      <c r="A51" s="34"/>
      <c r="B51" s="1141"/>
      <c r="C51" s="1142"/>
      <c r="D51" s="52"/>
      <c r="E51" s="1116" t="s">
        <v>17</v>
      </c>
      <c r="F51" s="1116"/>
      <c r="G51" s="1116"/>
      <c r="H51" s="1116"/>
      <c r="I51" s="1116"/>
      <c r="J51" s="1117"/>
      <c r="K51" s="49">
        <v>11</v>
      </c>
      <c r="L51" s="50">
        <v>27</v>
      </c>
      <c r="M51" s="50">
        <v>33</v>
      </c>
      <c r="N51" s="50">
        <v>54</v>
      </c>
      <c r="O51" s="51" t="s">
        <v>476</v>
      </c>
      <c r="P51" s="34"/>
      <c r="Q51" s="34"/>
      <c r="R51" s="34"/>
      <c r="S51" s="34"/>
      <c r="T51" s="34"/>
      <c r="U51" s="34"/>
    </row>
    <row r="52" spans="1:21" ht="30.75" customHeight="1" x14ac:dyDescent="0.15">
      <c r="A52" s="34"/>
      <c r="B52" s="1114" t="s">
        <v>18</v>
      </c>
      <c r="C52" s="1115"/>
      <c r="D52" s="52"/>
      <c r="E52" s="1116" t="s">
        <v>19</v>
      </c>
      <c r="F52" s="1116"/>
      <c r="G52" s="1116"/>
      <c r="H52" s="1116"/>
      <c r="I52" s="1116"/>
      <c r="J52" s="1117"/>
      <c r="K52" s="49">
        <v>58960</v>
      </c>
      <c r="L52" s="50">
        <v>56746</v>
      </c>
      <c r="M52" s="50">
        <v>55199</v>
      </c>
      <c r="N52" s="50">
        <v>55765</v>
      </c>
      <c r="O52" s="51">
        <v>49993</v>
      </c>
      <c r="P52" s="34"/>
      <c r="Q52" s="34"/>
      <c r="R52" s="34"/>
      <c r="S52" s="34"/>
      <c r="T52" s="34"/>
      <c r="U52" s="34"/>
    </row>
    <row r="53" spans="1:21" ht="30.75" customHeight="1" thickBot="1" x14ac:dyDescent="0.2">
      <c r="A53" s="34"/>
      <c r="B53" s="1118" t="s">
        <v>20</v>
      </c>
      <c r="C53" s="1119"/>
      <c r="D53" s="53"/>
      <c r="E53" s="1120" t="s">
        <v>21</v>
      </c>
      <c r="F53" s="1120"/>
      <c r="G53" s="1120"/>
      <c r="H53" s="1120"/>
      <c r="I53" s="1120"/>
      <c r="J53" s="1121"/>
      <c r="K53" s="54">
        <v>32369</v>
      </c>
      <c r="L53" s="55">
        <v>35156</v>
      </c>
      <c r="M53" s="55">
        <v>35300</v>
      </c>
      <c r="N53" s="55">
        <v>37573</v>
      </c>
      <c r="O53" s="56">
        <v>41082</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536</v>
      </c>
      <c r="P55" s="34"/>
      <c r="Q55" s="34"/>
      <c r="R55" s="34"/>
      <c r="S55" s="34"/>
      <c r="T55" s="34"/>
      <c r="U55" s="34"/>
    </row>
    <row r="56" spans="1:21" ht="30.75" customHeight="1" thickBot="1" x14ac:dyDescent="0.2">
      <c r="A56" s="34"/>
      <c r="B56" s="60"/>
      <c r="C56" s="61"/>
      <c r="D56" s="61"/>
      <c r="E56" s="62"/>
      <c r="F56" s="62"/>
      <c r="G56" s="62"/>
      <c r="H56" s="62"/>
      <c r="I56" s="62"/>
      <c r="J56" s="63" t="s">
        <v>3</v>
      </c>
      <c r="K56" s="64" t="s">
        <v>537</v>
      </c>
      <c r="L56" s="65" t="s">
        <v>538</v>
      </c>
      <c r="M56" s="65" t="s">
        <v>539</v>
      </c>
      <c r="N56" s="65" t="s">
        <v>540</v>
      </c>
      <c r="O56" s="66" t="s">
        <v>541</v>
      </c>
      <c r="P56" s="34"/>
      <c r="Q56" s="34"/>
      <c r="R56" s="34"/>
      <c r="S56" s="34"/>
      <c r="T56" s="34"/>
      <c r="U56" s="34"/>
    </row>
    <row r="57" spans="1:21" ht="30.75" customHeight="1" x14ac:dyDescent="0.15">
      <c r="A57" s="34"/>
      <c r="B57" s="1122" t="s">
        <v>24</v>
      </c>
      <c r="C57" s="1123"/>
      <c r="D57" s="1128" t="s">
        <v>25</v>
      </c>
      <c r="E57" s="1129"/>
      <c r="F57" s="1129"/>
      <c r="G57" s="1129"/>
      <c r="H57" s="1129"/>
      <c r="I57" s="1129"/>
      <c r="J57" s="1130"/>
      <c r="K57" s="67"/>
      <c r="L57" s="68"/>
      <c r="M57" s="68"/>
      <c r="N57" s="68"/>
      <c r="O57" s="69"/>
      <c r="P57" s="34"/>
      <c r="Q57" s="34"/>
      <c r="R57" s="34"/>
      <c r="S57" s="34"/>
      <c r="T57" s="34"/>
      <c r="U57" s="34"/>
    </row>
    <row r="58" spans="1:21" ht="30.75" customHeight="1" x14ac:dyDescent="0.15">
      <c r="A58" s="34"/>
      <c r="B58" s="1124"/>
      <c r="C58" s="1125"/>
      <c r="D58" s="1131" t="s">
        <v>26</v>
      </c>
      <c r="E58" s="1132"/>
      <c r="F58" s="1132"/>
      <c r="G58" s="1132"/>
      <c r="H58" s="1132"/>
      <c r="I58" s="1132"/>
      <c r="J58" s="1133"/>
      <c r="K58" s="70"/>
      <c r="L58" s="71"/>
      <c r="M58" s="71"/>
      <c r="N58" s="71"/>
      <c r="O58" s="72"/>
      <c r="P58" s="34"/>
      <c r="Q58" s="34"/>
      <c r="R58" s="34"/>
      <c r="S58" s="34"/>
      <c r="T58" s="34"/>
      <c r="U58" s="34"/>
    </row>
    <row r="59" spans="1:21" ht="30.75" customHeight="1" thickBot="1" x14ac:dyDescent="0.2">
      <c r="A59" s="34"/>
      <c r="B59" s="1126"/>
      <c r="C59" s="1127"/>
      <c r="D59" s="1134" t="s">
        <v>27</v>
      </c>
      <c r="E59" s="1135"/>
      <c r="F59" s="1135"/>
      <c r="G59" s="1135"/>
      <c r="H59" s="1135"/>
      <c r="I59" s="1135"/>
      <c r="J59" s="1136"/>
      <c r="K59" s="73"/>
      <c r="L59" s="74"/>
      <c r="M59" s="74"/>
      <c r="N59" s="74"/>
      <c r="O59" s="75"/>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KKnQG2ugCxVNXgiC2OETpN2E88a+8FL2IbV3LB/SbwcHWGqMWx8NKjEEZTtMdLprzCEu1qu/PgQSBS/y1DzVTA==" saltValue="c6M7I7G8mSmYlLuZtcAD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27" zoomScale="70" zoomScaleNormal="70" zoomScaleSheetLayoutView="100" workbookViewId="0">
      <selection activeCell="B50" sqref="B50:C52"/>
    </sheetView>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514</v>
      </c>
      <c r="J40" s="336" t="s">
        <v>515</v>
      </c>
      <c r="K40" s="336" t="s">
        <v>516</v>
      </c>
      <c r="L40" s="336" t="s">
        <v>517</v>
      </c>
      <c r="M40" s="337" t="s">
        <v>518</v>
      </c>
    </row>
    <row r="41" spans="2:13" ht="27.75" customHeight="1" x14ac:dyDescent="0.15">
      <c r="B41" s="1157" t="s">
        <v>30</v>
      </c>
      <c r="C41" s="1158"/>
      <c r="D41" s="85"/>
      <c r="E41" s="1159" t="s">
        <v>31</v>
      </c>
      <c r="F41" s="1159"/>
      <c r="G41" s="1159"/>
      <c r="H41" s="1160"/>
      <c r="I41" s="338">
        <v>1184289</v>
      </c>
      <c r="J41" s="339">
        <v>1180413</v>
      </c>
      <c r="K41" s="339">
        <v>1164637</v>
      </c>
      <c r="L41" s="339">
        <v>1146909</v>
      </c>
      <c r="M41" s="340">
        <v>1129707</v>
      </c>
    </row>
    <row r="42" spans="2:13" ht="27.75" customHeight="1" x14ac:dyDescent="0.15">
      <c r="B42" s="1147"/>
      <c r="C42" s="1148"/>
      <c r="D42" s="86"/>
      <c r="E42" s="1151" t="s">
        <v>32</v>
      </c>
      <c r="F42" s="1151"/>
      <c r="G42" s="1151"/>
      <c r="H42" s="1152"/>
      <c r="I42" s="341">
        <v>773</v>
      </c>
      <c r="J42" s="342">
        <v>677</v>
      </c>
      <c r="K42" s="342">
        <v>594</v>
      </c>
      <c r="L42" s="342">
        <v>516</v>
      </c>
      <c r="M42" s="343">
        <v>765</v>
      </c>
    </row>
    <row r="43" spans="2:13" ht="27.75" customHeight="1" x14ac:dyDescent="0.15">
      <c r="B43" s="1147"/>
      <c r="C43" s="1148"/>
      <c r="D43" s="86"/>
      <c r="E43" s="1151" t="s">
        <v>33</v>
      </c>
      <c r="F43" s="1151"/>
      <c r="G43" s="1151"/>
      <c r="H43" s="1152"/>
      <c r="I43" s="341">
        <v>24080</v>
      </c>
      <c r="J43" s="342">
        <v>24724</v>
      </c>
      <c r="K43" s="342">
        <v>28959</v>
      </c>
      <c r="L43" s="342">
        <v>29582</v>
      </c>
      <c r="M43" s="343">
        <v>29014</v>
      </c>
    </row>
    <row r="44" spans="2:13" ht="27.75" customHeight="1" x14ac:dyDescent="0.15">
      <c r="B44" s="1147"/>
      <c r="C44" s="1148"/>
      <c r="D44" s="86"/>
      <c r="E44" s="1151" t="s">
        <v>34</v>
      </c>
      <c r="F44" s="1151"/>
      <c r="G44" s="1151"/>
      <c r="H44" s="1152"/>
      <c r="I44" s="341">
        <v>5043</v>
      </c>
      <c r="J44" s="342">
        <v>4938</v>
      </c>
      <c r="K44" s="342">
        <v>4542</v>
      </c>
      <c r="L44" s="342">
        <v>4038</v>
      </c>
      <c r="M44" s="343">
        <v>3521</v>
      </c>
    </row>
    <row r="45" spans="2:13" ht="27.75" customHeight="1" x14ac:dyDescent="0.15">
      <c r="B45" s="1147"/>
      <c r="C45" s="1148"/>
      <c r="D45" s="86"/>
      <c r="E45" s="1151" t="s">
        <v>35</v>
      </c>
      <c r="F45" s="1151"/>
      <c r="G45" s="1151"/>
      <c r="H45" s="1152"/>
      <c r="I45" s="341">
        <v>123787</v>
      </c>
      <c r="J45" s="342">
        <v>117771</v>
      </c>
      <c r="K45" s="342">
        <v>111875</v>
      </c>
      <c r="L45" s="342">
        <v>113100</v>
      </c>
      <c r="M45" s="343">
        <v>108463</v>
      </c>
    </row>
    <row r="46" spans="2:13" ht="27.75" customHeight="1" x14ac:dyDescent="0.15">
      <c r="B46" s="1147"/>
      <c r="C46" s="1148"/>
      <c r="D46" s="87"/>
      <c r="E46" s="1161" t="s">
        <v>36</v>
      </c>
      <c r="F46" s="1161"/>
      <c r="G46" s="1161"/>
      <c r="H46" s="1162"/>
      <c r="I46" s="341">
        <v>7832</v>
      </c>
      <c r="J46" s="342">
        <v>7518</v>
      </c>
      <c r="K46" s="342">
        <v>7331</v>
      </c>
      <c r="L46" s="342">
        <v>6962</v>
      </c>
      <c r="M46" s="343">
        <v>6681</v>
      </c>
    </row>
    <row r="47" spans="2:13" ht="27.75" customHeight="1" x14ac:dyDescent="0.15">
      <c r="B47" s="1147"/>
      <c r="C47" s="1148"/>
      <c r="D47" s="88"/>
      <c r="E47" s="1163" t="s">
        <v>37</v>
      </c>
      <c r="F47" s="1164"/>
      <c r="G47" s="1164"/>
      <c r="H47" s="1165"/>
      <c r="I47" s="341" t="s">
        <v>476</v>
      </c>
      <c r="J47" s="342" t="s">
        <v>476</v>
      </c>
      <c r="K47" s="342" t="s">
        <v>476</v>
      </c>
      <c r="L47" s="342" t="s">
        <v>476</v>
      </c>
      <c r="M47" s="343" t="s">
        <v>476</v>
      </c>
    </row>
    <row r="48" spans="2:13" ht="27.75" customHeight="1" x14ac:dyDescent="0.15">
      <c r="B48" s="1147"/>
      <c r="C48" s="1148"/>
      <c r="D48" s="86"/>
      <c r="E48" s="1151" t="s">
        <v>38</v>
      </c>
      <c r="F48" s="1151"/>
      <c r="G48" s="1151"/>
      <c r="H48" s="1152"/>
      <c r="I48" s="341" t="s">
        <v>476</v>
      </c>
      <c r="J48" s="342" t="s">
        <v>476</v>
      </c>
      <c r="K48" s="342" t="s">
        <v>476</v>
      </c>
      <c r="L48" s="342" t="s">
        <v>476</v>
      </c>
      <c r="M48" s="343" t="s">
        <v>476</v>
      </c>
    </row>
    <row r="49" spans="2:13" ht="27.75" customHeight="1" x14ac:dyDescent="0.15">
      <c r="B49" s="1149"/>
      <c r="C49" s="1150"/>
      <c r="D49" s="86"/>
      <c r="E49" s="1151" t="s">
        <v>39</v>
      </c>
      <c r="F49" s="1151"/>
      <c r="G49" s="1151"/>
      <c r="H49" s="1152"/>
      <c r="I49" s="341" t="s">
        <v>476</v>
      </c>
      <c r="J49" s="342" t="s">
        <v>476</v>
      </c>
      <c r="K49" s="342" t="s">
        <v>476</v>
      </c>
      <c r="L49" s="342" t="s">
        <v>476</v>
      </c>
      <c r="M49" s="343" t="s">
        <v>476</v>
      </c>
    </row>
    <row r="50" spans="2:13" ht="27.75" customHeight="1" x14ac:dyDescent="0.15">
      <c r="B50" s="1145" t="s">
        <v>40</v>
      </c>
      <c r="C50" s="1146"/>
      <c r="D50" s="89"/>
      <c r="E50" s="1151" t="s">
        <v>41</v>
      </c>
      <c r="F50" s="1151"/>
      <c r="G50" s="1151"/>
      <c r="H50" s="1152"/>
      <c r="I50" s="341">
        <v>39264</v>
      </c>
      <c r="J50" s="342">
        <v>64077</v>
      </c>
      <c r="K50" s="342">
        <v>62537</v>
      </c>
      <c r="L50" s="342">
        <v>64041</v>
      </c>
      <c r="M50" s="343">
        <v>51791</v>
      </c>
    </row>
    <row r="51" spans="2:13" ht="27.75" customHeight="1" x14ac:dyDescent="0.15">
      <c r="B51" s="1147"/>
      <c r="C51" s="1148"/>
      <c r="D51" s="86"/>
      <c r="E51" s="1151" t="s">
        <v>42</v>
      </c>
      <c r="F51" s="1151"/>
      <c r="G51" s="1151"/>
      <c r="H51" s="1152"/>
      <c r="I51" s="341">
        <v>13299</v>
      </c>
      <c r="J51" s="342">
        <v>11817</v>
      </c>
      <c r="K51" s="342">
        <v>10231</v>
      </c>
      <c r="L51" s="342">
        <v>9022</v>
      </c>
      <c r="M51" s="343">
        <v>7501</v>
      </c>
    </row>
    <row r="52" spans="2:13" ht="27.75" customHeight="1" x14ac:dyDescent="0.15">
      <c r="B52" s="1149"/>
      <c r="C52" s="1150"/>
      <c r="D52" s="86"/>
      <c r="E52" s="1151" t="s">
        <v>43</v>
      </c>
      <c r="F52" s="1151"/>
      <c r="G52" s="1151"/>
      <c r="H52" s="1152"/>
      <c r="I52" s="341">
        <v>659495</v>
      </c>
      <c r="J52" s="342">
        <v>652812</v>
      </c>
      <c r="K52" s="342">
        <v>642020</v>
      </c>
      <c r="L52" s="342">
        <v>617890</v>
      </c>
      <c r="M52" s="343">
        <v>609147</v>
      </c>
    </row>
    <row r="53" spans="2:13" ht="27.75" customHeight="1" thickBot="1" x14ac:dyDescent="0.2">
      <c r="B53" s="1153" t="s">
        <v>20</v>
      </c>
      <c r="C53" s="1154"/>
      <c r="D53" s="90"/>
      <c r="E53" s="1155" t="s">
        <v>44</v>
      </c>
      <c r="F53" s="1155"/>
      <c r="G53" s="1155"/>
      <c r="H53" s="1156"/>
      <c r="I53" s="344">
        <v>633747</v>
      </c>
      <c r="J53" s="345">
        <v>607334</v>
      </c>
      <c r="K53" s="345">
        <v>603150</v>
      </c>
      <c r="L53" s="345">
        <v>610155</v>
      </c>
      <c r="M53" s="346">
        <v>609713</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rV+5ncDgZVXwMAb3lS4hofYiDMe/YE64Nadh4Uxm/0yaUITVSUIAnSLD4Od4Zq2F6n3jKQPt0fGJkTXlXk6S2w==" saltValue="+mIQnLlWeMegSbfz7PjU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19" zoomScale="70" zoomScaleNormal="70" zoomScaleSheetLayoutView="100" workbookViewId="0">
      <selection activeCell="H53" sqref="H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516</v>
      </c>
      <c r="G54" s="98" t="s">
        <v>517</v>
      </c>
      <c r="H54" s="99" t="s">
        <v>518</v>
      </c>
    </row>
    <row r="55" spans="2:8" ht="52.5" customHeight="1" x14ac:dyDescent="0.15">
      <c r="B55" s="100"/>
      <c r="C55" s="1171" t="s">
        <v>46</v>
      </c>
      <c r="D55" s="1171"/>
      <c r="E55" s="1172"/>
      <c r="F55" s="347">
        <v>22926</v>
      </c>
      <c r="G55" s="347">
        <v>26976</v>
      </c>
      <c r="H55" s="348">
        <v>17403</v>
      </c>
    </row>
    <row r="56" spans="2:8" ht="52.5" customHeight="1" x14ac:dyDescent="0.15">
      <c r="B56" s="101"/>
      <c r="C56" s="1173" t="s">
        <v>47</v>
      </c>
      <c r="D56" s="1173"/>
      <c r="E56" s="1174"/>
      <c r="F56" s="349">
        <v>18910</v>
      </c>
      <c r="G56" s="349">
        <v>18910</v>
      </c>
      <c r="H56" s="350">
        <v>18302</v>
      </c>
    </row>
    <row r="57" spans="2:8" ht="53.25" customHeight="1" x14ac:dyDescent="0.15">
      <c r="B57" s="101"/>
      <c r="C57" s="1175" t="s">
        <v>48</v>
      </c>
      <c r="D57" s="1175"/>
      <c r="E57" s="1176"/>
      <c r="F57" s="351">
        <v>27997</v>
      </c>
      <c r="G57" s="351">
        <v>24834</v>
      </c>
      <c r="H57" s="352">
        <v>23048</v>
      </c>
    </row>
    <row r="58" spans="2:8" ht="45.75" customHeight="1" x14ac:dyDescent="0.15">
      <c r="B58" s="102"/>
      <c r="C58" s="1166" t="s">
        <v>49</v>
      </c>
      <c r="D58" s="1167"/>
      <c r="E58" s="1168"/>
      <c r="F58" s="353"/>
      <c r="G58" s="353"/>
      <c r="H58" s="354"/>
    </row>
    <row r="59" spans="2:8" ht="45.75" customHeight="1" x14ac:dyDescent="0.15">
      <c r="B59" s="102"/>
      <c r="C59" s="1166" t="s">
        <v>49</v>
      </c>
      <c r="D59" s="1167"/>
      <c r="E59" s="1168"/>
      <c r="F59" s="353"/>
      <c r="G59" s="353"/>
      <c r="H59" s="354"/>
    </row>
    <row r="60" spans="2:8" ht="45.75" customHeight="1" x14ac:dyDescent="0.15">
      <c r="B60" s="102"/>
      <c r="C60" s="1166" t="s">
        <v>49</v>
      </c>
      <c r="D60" s="1167"/>
      <c r="E60" s="1168"/>
      <c r="F60" s="353"/>
      <c r="G60" s="353"/>
      <c r="H60" s="354"/>
    </row>
    <row r="61" spans="2:8" ht="45.75" customHeight="1" x14ac:dyDescent="0.15">
      <c r="B61" s="102"/>
      <c r="C61" s="1166" t="s">
        <v>49</v>
      </c>
      <c r="D61" s="1167"/>
      <c r="E61" s="1168"/>
      <c r="F61" s="353"/>
      <c r="G61" s="353"/>
      <c r="H61" s="354"/>
    </row>
    <row r="62" spans="2:8" ht="45.75" customHeight="1" thickBot="1" x14ac:dyDescent="0.2">
      <c r="B62" s="103"/>
      <c r="C62" s="1166" t="s">
        <v>49</v>
      </c>
      <c r="D62" s="1167"/>
      <c r="E62" s="1168"/>
      <c r="F62" s="355"/>
      <c r="G62" s="355"/>
      <c r="H62" s="356"/>
    </row>
    <row r="63" spans="2:8" ht="52.5" customHeight="1" thickBot="1" x14ac:dyDescent="0.2">
      <c r="B63" s="104"/>
      <c r="C63" s="1169" t="s">
        <v>50</v>
      </c>
      <c r="D63" s="1169"/>
      <c r="E63" s="1170"/>
      <c r="F63" s="357">
        <v>69834</v>
      </c>
      <c r="G63" s="357">
        <v>70721</v>
      </c>
      <c r="H63" s="358">
        <v>58754</v>
      </c>
    </row>
    <row r="64" spans="2:8" x14ac:dyDescent="0.15"/>
  </sheetData>
  <sheetProtection algorithmName="SHA-512" hashValue="ckA5Gbt4ErMsrJoefzCs5oIM5NZGfdJUIJkAF6Lsh59Ayco8AZ3bQeMVw7UyHkbiHhkYAork2xnBbl4f3fxd8g==" saltValue="bNjOzqiWRPeY8QAvmaz7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51</v>
      </c>
      <c r="E2" s="116"/>
      <c r="F2" s="117" t="s">
        <v>52</v>
      </c>
      <c r="G2" s="118"/>
      <c r="H2" s="119"/>
    </row>
    <row r="3" spans="1:8" x14ac:dyDescent="0.15">
      <c r="A3" s="115" t="s">
        <v>507</v>
      </c>
      <c r="B3" s="120"/>
      <c r="C3" s="121"/>
      <c r="D3" s="122">
        <v>101089</v>
      </c>
      <c r="E3" s="123"/>
      <c r="F3" s="124">
        <v>122371</v>
      </c>
      <c r="G3" s="125"/>
      <c r="H3" s="126"/>
    </row>
    <row r="4" spans="1:8" x14ac:dyDescent="0.15">
      <c r="A4" s="127"/>
      <c r="B4" s="128"/>
      <c r="C4" s="129"/>
      <c r="D4" s="130">
        <v>22978</v>
      </c>
      <c r="E4" s="131"/>
      <c r="F4" s="132">
        <v>28038</v>
      </c>
      <c r="G4" s="133"/>
      <c r="H4" s="134"/>
    </row>
    <row r="5" spans="1:8" x14ac:dyDescent="0.15">
      <c r="A5" s="115" t="s">
        <v>509</v>
      </c>
      <c r="B5" s="120"/>
      <c r="C5" s="121"/>
      <c r="D5" s="122">
        <v>105070</v>
      </c>
      <c r="E5" s="123"/>
      <c r="F5" s="124">
        <v>125393</v>
      </c>
      <c r="G5" s="125"/>
      <c r="H5" s="126"/>
    </row>
    <row r="6" spans="1:8" x14ac:dyDescent="0.15">
      <c r="A6" s="127"/>
      <c r="B6" s="128"/>
      <c r="C6" s="129"/>
      <c r="D6" s="130">
        <v>26483</v>
      </c>
      <c r="E6" s="131"/>
      <c r="F6" s="132">
        <v>28054</v>
      </c>
      <c r="G6" s="133"/>
      <c r="H6" s="134"/>
    </row>
    <row r="7" spans="1:8" x14ac:dyDescent="0.15">
      <c r="A7" s="115" t="s">
        <v>510</v>
      </c>
      <c r="B7" s="120"/>
      <c r="C7" s="121"/>
      <c r="D7" s="122">
        <v>111487</v>
      </c>
      <c r="E7" s="123"/>
      <c r="F7" s="124">
        <v>115991</v>
      </c>
      <c r="G7" s="125"/>
      <c r="H7" s="126"/>
    </row>
    <row r="8" spans="1:8" x14ac:dyDescent="0.15">
      <c r="A8" s="127"/>
      <c r="B8" s="128"/>
      <c r="C8" s="129"/>
      <c r="D8" s="130">
        <v>25867</v>
      </c>
      <c r="E8" s="131"/>
      <c r="F8" s="132">
        <v>28546</v>
      </c>
      <c r="G8" s="133"/>
      <c r="H8" s="134"/>
    </row>
    <row r="9" spans="1:8" x14ac:dyDescent="0.15">
      <c r="A9" s="115" t="s">
        <v>511</v>
      </c>
      <c r="B9" s="120"/>
      <c r="C9" s="121"/>
      <c r="D9" s="122">
        <v>121663</v>
      </c>
      <c r="E9" s="123"/>
      <c r="F9" s="124">
        <v>118517</v>
      </c>
      <c r="G9" s="125"/>
      <c r="H9" s="126"/>
    </row>
    <row r="10" spans="1:8" x14ac:dyDescent="0.15">
      <c r="A10" s="127"/>
      <c r="B10" s="128"/>
      <c r="C10" s="129"/>
      <c r="D10" s="130">
        <v>30522</v>
      </c>
      <c r="E10" s="131"/>
      <c r="F10" s="132">
        <v>30926</v>
      </c>
      <c r="G10" s="133"/>
      <c r="H10" s="134"/>
    </row>
    <row r="11" spans="1:8" x14ac:dyDescent="0.15">
      <c r="A11" s="115" t="s">
        <v>512</v>
      </c>
      <c r="B11" s="120"/>
      <c r="C11" s="121"/>
      <c r="D11" s="122">
        <v>113091</v>
      </c>
      <c r="E11" s="123"/>
      <c r="F11" s="124">
        <v>117465</v>
      </c>
      <c r="G11" s="125"/>
      <c r="H11" s="126"/>
    </row>
    <row r="12" spans="1:8" x14ac:dyDescent="0.15">
      <c r="A12" s="127"/>
      <c r="B12" s="128"/>
      <c r="C12" s="135"/>
      <c r="D12" s="130">
        <v>23620</v>
      </c>
      <c r="E12" s="131"/>
      <c r="F12" s="132">
        <v>29995</v>
      </c>
      <c r="G12" s="133"/>
      <c r="H12" s="134"/>
    </row>
    <row r="13" spans="1:8" x14ac:dyDescent="0.15">
      <c r="A13" s="115"/>
      <c r="B13" s="120"/>
      <c r="C13" s="121"/>
      <c r="D13" s="122">
        <v>110480</v>
      </c>
      <c r="E13" s="123"/>
      <c r="F13" s="124">
        <v>119947</v>
      </c>
      <c r="G13" s="136"/>
      <c r="H13" s="126"/>
    </row>
    <row r="14" spans="1:8" x14ac:dyDescent="0.15">
      <c r="A14" s="127"/>
      <c r="B14" s="128"/>
      <c r="C14" s="129"/>
      <c r="D14" s="130">
        <v>25894</v>
      </c>
      <c r="E14" s="131"/>
      <c r="F14" s="132">
        <v>29112</v>
      </c>
      <c r="G14" s="133"/>
      <c r="H14" s="134"/>
    </row>
    <row r="17" spans="1:11" x14ac:dyDescent="0.15">
      <c r="A17" s="111" t="s">
        <v>53</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54</v>
      </c>
      <c r="B19" s="137">
        <f>ROUND(VALUE(SUBSTITUTE(実質収支比率等に係る経年分析!F$48,"▲","-")),2)</f>
        <v>4.96</v>
      </c>
      <c r="C19" s="137">
        <f>ROUND(VALUE(SUBSTITUTE(実質収支比率等に係る経年分析!G$48,"▲","-")),2)</f>
        <v>1.83</v>
      </c>
      <c r="D19" s="137">
        <f>ROUND(VALUE(SUBSTITUTE(実質収支比率等に係る経年分析!H$48,"▲","-")),2)</f>
        <v>2.4900000000000002</v>
      </c>
      <c r="E19" s="137">
        <f>ROUND(VALUE(SUBSTITUTE(実質収支比率等に係る経年分析!I$48,"▲","-")),2)</f>
        <v>1.86</v>
      </c>
      <c r="F19" s="137">
        <f>ROUND(VALUE(SUBSTITUTE(実質収支比率等に係る経年分析!J$48,"▲","-")),2)</f>
        <v>1.59</v>
      </c>
    </row>
    <row r="20" spans="1:11" x14ac:dyDescent="0.15">
      <c r="A20" s="137" t="s">
        <v>55</v>
      </c>
      <c r="B20" s="137">
        <f>ROUND(VALUE(SUBSTITUTE(実質収支比率等に係る経年分析!F$47,"▲","-")),2)</f>
        <v>3.78</v>
      </c>
      <c r="C20" s="137">
        <f>ROUND(VALUE(SUBSTITUTE(実質収支比率等に係る経年分析!G$47,"▲","-")),2)</f>
        <v>5.98</v>
      </c>
      <c r="D20" s="137">
        <f>ROUND(VALUE(SUBSTITUTE(実質収支比率等に係る経年分析!H$47,"▲","-")),2)</f>
        <v>6.95</v>
      </c>
      <c r="E20" s="137">
        <f>ROUND(VALUE(SUBSTITUTE(実質収支比率等に係る経年分析!I$47,"▲","-")),2)</f>
        <v>8.17</v>
      </c>
      <c r="F20" s="137">
        <f>ROUND(VALUE(SUBSTITUTE(実質収支比率等に係る経年分析!J$47,"▲","-")),2)</f>
        <v>5.19</v>
      </c>
    </row>
    <row r="21" spans="1:11" x14ac:dyDescent="0.15">
      <c r="A21" s="137" t="s">
        <v>56</v>
      </c>
      <c r="B21" s="137">
        <f>IF(ISNUMBER(VALUE(SUBSTITUTE(実質収支比率等に係る経年分析!F$49,"▲","-"))),ROUND(VALUE(SUBSTITUTE(実質収支比率等に係る経年分析!F$49,"▲","-")),2),NA())</f>
        <v>4.1900000000000004</v>
      </c>
      <c r="C21" s="137">
        <f>IF(ISNUMBER(VALUE(SUBSTITUTE(実質収支比率等に係る経年分析!G$49,"▲","-"))),ROUND(VALUE(SUBSTITUTE(実質収支比率等に係る経年分析!G$49,"▲","-")),2),NA())</f>
        <v>-0.54</v>
      </c>
      <c r="D21" s="137">
        <f>IF(ISNUMBER(VALUE(SUBSTITUTE(実質収支比率等に係る経年分析!H$49,"▲","-"))),ROUND(VALUE(SUBSTITUTE(実質収支比率等に係る経年分析!H$49,"▲","-")),2),NA())</f>
        <v>1.37</v>
      </c>
      <c r="E21" s="137">
        <f>IF(ISNUMBER(VALUE(SUBSTITUTE(実質収支比率等に係る経年分析!I$49,"▲","-"))),ROUND(VALUE(SUBSTITUTE(実質収支比率等に係る経年分析!I$49,"▲","-")),2),NA())</f>
        <v>1.46</v>
      </c>
      <c r="F21" s="137">
        <f>IF(ISNUMBER(VALUE(SUBSTITUTE(実質収支比率等に係る経年分析!J$49,"▲","-"))),ROUND(VALUE(SUBSTITUTE(実質収支比率等に係る経年分析!J$49,"▲","-")),2),NA())</f>
        <v>-3.1</v>
      </c>
    </row>
    <row r="24" spans="1:11" x14ac:dyDescent="0.15">
      <c r="A24" s="111" t="s">
        <v>57</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58</v>
      </c>
      <c r="C26" s="138" t="s">
        <v>59</v>
      </c>
      <c r="D26" s="138" t="s">
        <v>58</v>
      </c>
      <c r="E26" s="138" t="s">
        <v>59</v>
      </c>
      <c r="F26" s="138" t="s">
        <v>58</v>
      </c>
      <c r="G26" s="138" t="s">
        <v>59</v>
      </c>
      <c r="H26" s="138" t="s">
        <v>58</v>
      </c>
      <c r="I26" s="138" t="s">
        <v>59</v>
      </c>
      <c r="J26" s="138" t="s">
        <v>58</v>
      </c>
      <c r="K26" s="138" t="s">
        <v>59</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7.0000000000000007E-2</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0.11</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0.11</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0.14000000000000001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0.12</v>
      </c>
    </row>
    <row r="30" spans="1:11" x14ac:dyDescent="0.15">
      <c r="A30" s="138" t="str">
        <f>IF(連結実質赤字比率に係る赤字・黒字の構成分析!C$40="",NA(),連結実質赤字比率に係る赤字・黒字の構成分析!C$40)</f>
        <v>工業用水道事業会計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0.33</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0.36</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0.4</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0.43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0.47</v>
      </c>
    </row>
    <row r="31" spans="1:11" x14ac:dyDescent="0.15">
      <c r="A31" s="138" t="str">
        <f>IF(連結実質赤字比率に係る赤字・黒字の構成分析!C$39="",NA(),連結実質赤字比率に係る赤字・黒字の構成分析!C$39)</f>
        <v>国民健康保険特別会計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1.02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1.06</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0.8</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0.16</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0.54</v>
      </c>
    </row>
    <row r="32" spans="1:11" x14ac:dyDescent="0.15">
      <c r="A32" s="138" t="str">
        <f>IF(連結実質赤字比率に係る赤字・黒字の構成分析!C$38="",NA(),連結実質赤字比率に係る赤字・黒字の構成分析!C$38)</f>
        <v>公営企業資産運用事業会計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1.03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0.9</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0.91</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0.88</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0.81</v>
      </c>
    </row>
    <row r="33" spans="1:16" x14ac:dyDescent="0.15">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4.95</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1.82</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2.48</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1.86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1.58</v>
      </c>
    </row>
    <row r="34" spans="1:16" x14ac:dyDescent="0.15">
      <c r="A34" s="138" t="str">
        <f>IF(連結実質赤字比率に係る赤字・黒字の構成分析!C$36="",NA(),連結実質赤字比率に係る赤字・黒字の構成分析!C$36)</f>
        <v>水道用水供給事業会計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6.54</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5.82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5.5</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4.97</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4.18</v>
      </c>
    </row>
    <row r="35" spans="1:16" x14ac:dyDescent="0.15">
      <c r="A35" s="138" t="str">
        <f>IF(連結実質赤字比率に係る赤字・黒字の構成分析!C$35="",NA(),連結実質赤字比率に係る赤字・黒字の構成分析!C$35)</f>
        <v>電気事業会計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5.01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4.74</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5.5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6.34</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6.67</v>
      </c>
    </row>
    <row r="36" spans="1:16" x14ac:dyDescent="0.15">
      <c r="A36" s="138" t="str">
        <f>IF(連結実質赤字比率に係る赤字・黒字の構成分析!C$34="",NA(),連結実質赤字比率に係る赤字・黒字の構成分析!C$34)</f>
        <v>病院事業会計</v>
      </c>
      <c r="B36" s="138">
        <f>IF(ROUND(VALUE(SUBSTITUTE(連結実質赤字比率に係る赤字・黒字の構成分析!F$34,"▲", "-")), 2) &lt; 0, ABS(ROUND(VALUE(SUBSTITUTE(連結実質赤字比率に係る赤字・黒字の構成分析!F$34,"▲", "-")), 2)), NA())</f>
        <v>1.33</v>
      </c>
      <c r="C36" s="138" t="e">
        <f>IF(ROUND(VALUE(SUBSTITUTE(連結実質赤字比率に係る赤字・黒字の構成分析!F$34,"▲", "-")), 2) &gt;= 0, ABS(ROUND(VALUE(SUBSTITUTE(連結実質赤字比率に係る赤字・黒字の構成分析!F$34,"▲", "-")), 2)), NA())</f>
        <v>#N/A</v>
      </c>
      <c r="D36" s="138">
        <f>IF(ROUND(VALUE(SUBSTITUTE(連結実質赤字比率に係る赤字・黒字の構成分析!G$34,"▲", "-")), 2) &lt; 0, ABS(ROUND(VALUE(SUBSTITUTE(連結実質赤字比率に係る赤字・黒字の構成分析!G$34,"▲", "-")), 2)), NA())</f>
        <v>0.92</v>
      </c>
      <c r="E36" s="138" t="e">
        <f>IF(ROUND(VALUE(SUBSTITUTE(連結実質赤字比率に係る赤字・黒字の構成分析!G$34,"▲", "-")), 2) &gt;= 0, ABS(ROUND(VALUE(SUBSTITUTE(連結実質赤字比率に係る赤字・黒字の構成分析!G$34,"▲", "-")), 2)), NA())</f>
        <v>#N/A</v>
      </c>
      <c r="F36" s="138">
        <f>IF(ROUND(VALUE(SUBSTITUTE(連結実質赤字比率に係る赤字・黒字の構成分析!H$34,"▲", "-")), 2) &lt; 0, ABS(ROUND(VALUE(SUBSTITUTE(連結実質赤字比率に係る赤字・黒字の構成分析!H$34,"▲", "-")), 2)), NA())</f>
        <v>0.62</v>
      </c>
      <c r="G36" s="138" t="e">
        <f>IF(ROUND(VALUE(SUBSTITUTE(連結実質赤字比率に係る赤字・黒字の構成分析!H$34,"▲", "-")), 2) &gt;= 0, ABS(ROUND(VALUE(SUBSTITUTE(連結実質赤字比率に係る赤字・黒字の構成分析!H$34,"▲", "-")), 2)), NA())</f>
        <v>#N/A</v>
      </c>
      <c r="H36" s="138">
        <f>IF(ROUND(VALUE(SUBSTITUTE(連結実質赤字比率に係る赤字・黒字の構成分析!I$34,"▲", "-")), 2) &lt; 0, ABS(ROUND(VALUE(SUBSTITUTE(連結実質赤字比率に係る赤字・黒字の構成分析!I$34,"▲", "-")), 2)), NA())</f>
        <v>0.86</v>
      </c>
      <c r="I36" s="138" t="e">
        <f>IF(ROUND(VALUE(SUBSTITUTE(連結実質赤字比率に係る赤字・黒字の構成分析!I$34,"▲", "-")), 2) &gt;= 0, ABS(ROUND(VALUE(SUBSTITUTE(連結実質赤字比率に係る赤字・黒字の構成分析!I$34,"▲", "-")), 2)), NA())</f>
        <v>#N/A</v>
      </c>
      <c r="J36" s="138">
        <f>IF(ROUND(VALUE(SUBSTITUTE(連結実質赤字比率に係る赤字・黒字の構成分析!J$34,"▲", "-")), 2) &lt; 0, ABS(ROUND(VALUE(SUBSTITUTE(連結実質赤字比率に係る赤字・黒字の構成分析!J$34,"▲", "-")), 2)), NA())</f>
        <v>0.96</v>
      </c>
      <c r="K36" s="138" t="e">
        <f>IF(ROUND(VALUE(SUBSTITUTE(連結実質赤字比率に係る赤字・黒字の構成分析!J$34,"▲", "-")), 2) &gt;= 0, ABS(ROUND(VALUE(SUBSTITUTE(連結実質赤字比率に係る赤字・黒字の構成分析!J$34,"▲", "-")), 2)), NA())</f>
        <v>#N/A</v>
      </c>
    </row>
    <row r="39" spans="1:16" x14ac:dyDescent="0.15">
      <c r="A39" s="111" t="s">
        <v>60</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61</v>
      </c>
      <c r="C41" s="139"/>
      <c r="D41" s="139" t="s">
        <v>62</v>
      </c>
      <c r="E41" s="139" t="s">
        <v>61</v>
      </c>
      <c r="F41" s="139"/>
      <c r="G41" s="139" t="s">
        <v>62</v>
      </c>
      <c r="H41" s="139" t="s">
        <v>61</v>
      </c>
      <c r="I41" s="139"/>
      <c r="J41" s="139" t="s">
        <v>62</v>
      </c>
      <c r="K41" s="139" t="s">
        <v>61</v>
      </c>
      <c r="L41" s="139"/>
      <c r="M41" s="139" t="s">
        <v>62</v>
      </c>
      <c r="N41" s="139" t="s">
        <v>61</v>
      </c>
      <c r="O41" s="139"/>
      <c r="P41" s="139" t="s">
        <v>62</v>
      </c>
    </row>
    <row r="42" spans="1:16" x14ac:dyDescent="0.15">
      <c r="A42" s="139" t="s">
        <v>63</v>
      </c>
      <c r="B42" s="139"/>
      <c r="C42" s="139"/>
      <c r="D42" s="139">
        <f>'実質公債費比率（分子）の構造'!K$52</f>
        <v>58960</v>
      </c>
      <c r="E42" s="139"/>
      <c r="F42" s="139"/>
      <c r="G42" s="139">
        <f>'実質公債費比率（分子）の構造'!L$52</f>
        <v>56746</v>
      </c>
      <c r="H42" s="139"/>
      <c r="I42" s="139"/>
      <c r="J42" s="139">
        <f>'実質公債費比率（分子）の構造'!M$52</f>
        <v>55199</v>
      </c>
      <c r="K42" s="139"/>
      <c r="L42" s="139"/>
      <c r="M42" s="139">
        <f>'実質公債費比率（分子）の構造'!N$52</f>
        <v>55765</v>
      </c>
      <c r="N42" s="139"/>
      <c r="O42" s="139"/>
      <c r="P42" s="139">
        <f>'実質公債費比率（分子）の構造'!O$52</f>
        <v>49993</v>
      </c>
    </row>
    <row r="43" spans="1:16" x14ac:dyDescent="0.15">
      <c r="A43" s="139" t="s">
        <v>17</v>
      </c>
      <c r="B43" s="139">
        <f>'実質公債費比率（分子）の構造'!K$51</f>
        <v>11</v>
      </c>
      <c r="C43" s="139"/>
      <c r="D43" s="139"/>
      <c r="E43" s="139">
        <f>'実質公債費比率（分子）の構造'!L$51</f>
        <v>27</v>
      </c>
      <c r="F43" s="139"/>
      <c r="G43" s="139"/>
      <c r="H43" s="139">
        <f>'実質公債費比率（分子）の構造'!M$51</f>
        <v>33</v>
      </c>
      <c r="I43" s="139"/>
      <c r="J43" s="139"/>
      <c r="K43" s="139">
        <f>'実質公債費比率（分子）の構造'!N$51</f>
        <v>54</v>
      </c>
      <c r="L43" s="139"/>
      <c r="M43" s="139"/>
      <c r="N43" s="139" t="str">
        <f>'実質公債費比率（分子）の構造'!O$51</f>
        <v>-</v>
      </c>
      <c r="O43" s="139"/>
      <c r="P43" s="139"/>
    </row>
    <row r="44" spans="1:16" x14ac:dyDescent="0.15">
      <c r="A44" s="139" t="s">
        <v>64</v>
      </c>
      <c r="B44" s="139">
        <f>'実質公債費比率（分子）の構造'!K$50</f>
        <v>158</v>
      </c>
      <c r="C44" s="139"/>
      <c r="D44" s="139"/>
      <c r="E44" s="139">
        <f>'実質公債費比率（分子）の構造'!L$50</f>
        <v>345</v>
      </c>
      <c r="F44" s="139"/>
      <c r="G44" s="139"/>
      <c r="H44" s="139">
        <f>'実質公債費比率（分子）の構造'!M$50</f>
        <v>343</v>
      </c>
      <c r="I44" s="139"/>
      <c r="J44" s="139"/>
      <c r="K44" s="139">
        <f>'実質公債費比率（分子）の構造'!N$50</f>
        <v>338</v>
      </c>
      <c r="L44" s="139"/>
      <c r="M44" s="139"/>
      <c r="N44" s="139">
        <f>'実質公債費比率（分子）の構造'!O$50</f>
        <v>312</v>
      </c>
      <c r="O44" s="139"/>
      <c r="P44" s="139"/>
    </row>
    <row r="45" spans="1:16" x14ac:dyDescent="0.15">
      <c r="A45" s="139" t="s">
        <v>65</v>
      </c>
      <c r="B45" s="139">
        <f>'実質公債費比率（分子）の構造'!K$49</f>
        <v>653</v>
      </c>
      <c r="C45" s="139"/>
      <c r="D45" s="139"/>
      <c r="E45" s="139">
        <f>'実質公債費比率（分子）の構造'!L$49</f>
        <v>633</v>
      </c>
      <c r="F45" s="139"/>
      <c r="G45" s="139"/>
      <c r="H45" s="139">
        <f>'実質公債費比率（分子）の構造'!M$49</f>
        <v>644</v>
      </c>
      <c r="I45" s="139"/>
      <c r="J45" s="139"/>
      <c r="K45" s="139">
        <f>'実質公債費比率（分子）の構造'!N$49</f>
        <v>791</v>
      </c>
      <c r="L45" s="139"/>
      <c r="M45" s="139"/>
      <c r="N45" s="139">
        <f>'実質公債費比率（分子）の構造'!O$49</f>
        <v>832</v>
      </c>
      <c r="O45" s="139"/>
      <c r="P45" s="139"/>
    </row>
    <row r="46" spans="1:16" x14ac:dyDescent="0.15">
      <c r="A46" s="139" t="s">
        <v>66</v>
      </c>
      <c r="B46" s="139">
        <f>'実質公債費比率（分子）の構造'!K$48</f>
        <v>2607</v>
      </c>
      <c r="C46" s="139"/>
      <c r="D46" s="139"/>
      <c r="E46" s="139">
        <f>'実質公債費比率（分子）の構造'!L$48</f>
        <v>2676</v>
      </c>
      <c r="F46" s="139"/>
      <c r="G46" s="139"/>
      <c r="H46" s="139">
        <f>'実質公債費比率（分子）の構造'!M$48</f>
        <v>2678</v>
      </c>
      <c r="I46" s="139"/>
      <c r="J46" s="139"/>
      <c r="K46" s="139">
        <f>'実質公債費比率（分子）の構造'!N$48</f>
        <v>2807</v>
      </c>
      <c r="L46" s="139"/>
      <c r="M46" s="139"/>
      <c r="N46" s="139">
        <f>'実質公債費比率（分子）の構造'!O$48</f>
        <v>2574</v>
      </c>
      <c r="O46" s="139"/>
      <c r="P46" s="139"/>
    </row>
    <row r="47" spans="1:16" x14ac:dyDescent="0.15">
      <c r="A47" s="139" t="s">
        <v>13</v>
      </c>
      <c r="B47" s="139" t="str">
        <f>'実質公債費比率（分子）の構造'!K$47</f>
        <v>-</v>
      </c>
      <c r="C47" s="139"/>
      <c r="D47" s="139"/>
      <c r="E47" s="139" t="str">
        <f>'実質公債費比率（分子）の構造'!L$47</f>
        <v>-</v>
      </c>
      <c r="F47" s="139"/>
      <c r="G47" s="139"/>
      <c r="H47" s="139" t="str">
        <f>'実質公債費比率（分子）の構造'!M$47</f>
        <v>-</v>
      </c>
      <c r="I47" s="139"/>
      <c r="J47" s="139"/>
      <c r="K47" s="139" t="str">
        <f>'実質公債費比率（分子）の構造'!N$47</f>
        <v>-</v>
      </c>
      <c r="L47" s="139"/>
      <c r="M47" s="139"/>
      <c r="N47" s="139" t="str">
        <f>'実質公債費比率（分子）の構造'!O$47</f>
        <v>-</v>
      </c>
      <c r="O47" s="139"/>
      <c r="P47" s="139"/>
    </row>
    <row r="48" spans="1:16" x14ac:dyDescent="0.15">
      <c r="A48" s="139" t="s">
        <v>67</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68</v>
      </c>
      <c r="B49" s="139">
        <f>'実質公債費比率（分子）の構造'!K$45</f>
        <v>87900</v>
      </c>
      <c r="C49" s="139"/>
      <c r="D49" s="139"/>
      <c r="E49" s="139">
        <f>'実質公債費比率（分子）の構造'!L$45</f>
        <v>88221</v>
      </c>
      <c r="F49" s="139"/>
      <c r="G49" s="139"/>
      <c r="H49" s="139">
        <f>'実質公債費比率（分子）の構造'!M$45</f>
        <v>86801</v>
      </c>
      <c r="I49" s="139"/>
      <c r="J49" s="139"/>
      <c r="K49" s="139">
        <f>'実質公債費比率（分子）の構造'!N$45</f>
        <v>89348</v>
      </c>
      <c r="L49" s="139"/>
      <c r="M49" s="139"/>
      <c r="N49" s="139">
        <f>'実質公債費比率（分子）の構造'!O$45</f>
        <v>87357</v>
      </c>
      <c r="O49" s="139"/>
      <c r="P49" s="139"/>
    </row>
    <row r="50" spans="1:16" x14ac:dyDescent="0.15">
      <c r="A50" s="139" t="s">
        <v>69</v>
      </c>
      <c r="B50" s="139" t="e">
        <f>NA()</f>
        <v>#N/A</v>
      </c>
      <c r="C50" s="139">
        <f>IF(ISNUMBER('実質公債費比率（分子）の構造'!K$53),'実質公債費比率（分子）の構造'!K$53,NA())</f>
        <v>32369</v>
      </c>
      <c r="D50" s="139" t="e">
        <f>NA()</f>
        <v>#N/A</v>
      </c>
      <c r="E50" s="139" t="e">
        <f>NA()</f>
        <v>#N/A</v>
      </c>
      <c r="F50" s="139">
        <f>IF(ISNUMBER('実質公債費比率（分子）の構造'!L$53),'実質公債費比率（分子）の構造'!L$53,NA())</f>
        <v>35156</v>
      </c>
      <c r="G50" s="139" t="e">
        <f>NA()</f>
        <v>#N/A</v>
      </c>
      <c r="H50" s="139" t="e">
        <f>NA()</f>
        <v>#N/A</v>
      </c>
      <c r="I50" s="139">
        <f>IF(ISNUMBER('実質公債費比率（分子）の構造'!M$53),'実質公債費比率（分子）の構造'!M$53,NA())</f>
        <v>35300</v>
      </c>
      <c r="J50" s="139" t="e">
        <f>NA()</f>
        <v>#N/A</v>
      </c>
      <c r="K50" s="139" t="e">
        <f>NA()</f>
        <v>#N/A</v>
      </c>
      <c r="L50" s="139">
        <f>IF(ISNUMBER('実質公債費比率（分子）の構造'!N$53),'実質公債費比率（分子）の構造'!N$53,NA())</f>
        <v>37573</v>
      </c>
      <c r="M50" s="139" t="e">
        <f>NA()</f>
        <v>#N/A</v>
      </c>
      <c r="N50" s="139" t="e">
        <f>NA()</f>
        <v>#N/A</v>
      </c>
      <c r="O50" s="139">
        <f>IF(ISNUMBER('実質公債費比率（分子）の構造'!O$53),'実質公債費比率（分子）の構造'!O$53,NA())</f>
        <v>41082</v>
      </c>
      <c r="P50" s="139" t="e">
        <f>NA()</f>
        <v>#N/A</v>
      </c>
    </row>
    <row r="53" spans="1:16" x14ac:dyDescent="0.15">
      <c r="A53" s="111" t="s">
        <v>70</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71</v>
      </c>
      <c r="C55" s="138"/>
      <c r="D55" s="138" t="s">
        <v>72</v>
      </c>
      <c r="E55" s="138" t="s">
        <v>71</v>
      </c>
      <c r="F55" s="138"/>
      <c r="G55" s="138" t="s">
        <v>72</v>
      </c>
      <c r="H55" s="138" t="s">
        <v>71</v>
      </c>
      <c r="I55" s="138"/>
      <c r="J55" s="138" t="s">
        <v>72</v>
      </c>
      <c r="K55" s="138" t="s">
        <v>71</v>
      </c>
      <c r="L55" s="138"/>
      <c r="M55" s="138" t="s">
        <v>72</v>
      </c>
      <c r="N55" s="138" t="s">
        <v>71</v>
      </c>
      <c r="O55" s="138"/>
      <c r="P55" s="138" t="s">
        <v>72</v>
      </c>
    </row>
    <row r="56" spans="1:16" x14ac:dyDescent="0.15">
      <c r="A56" s="138" t="s">
        <v>43</v>
      </c>
      <c r="B56" s="138"/>
      <c r="C56" s="138"/>
      <c r="D56" s="138">
        <f>'将来負担比率（分子）の構造'!I$52</f>
        <v>659495</v>
      </c>
      <c r="E56" s="138"/>
      <c r="F56" s="138"/>
      <c r="G56" s="138">
        <f>'将来負担比率（分子）の構造'!J$52</f>
        <v>652812</v>
      </c>
      <c r="H56" s="138"/>
      <c r="I56" s="138"/>
      <c r="J56" s="138">
        <f>'将来負担比率（分子）の構造'!K$52</f>
        <v>642020</v>
      </c>
      <c r="K56" s="138"/>
      <c r="L56" s="138"/>
      <c r="M56" s="138">
        <f>'将来負担比率（分子）の構造'!L$52</f>
        <v>617890</v>
      </c>
      <c r="N56" s="138"/>
      <c r="O56" s="138"/>
      <c r="P56" s="138">
        <f>'将来負担比率（分子）の構造'!M$52</f>
        <v>609147</v>
      </c>
    </row>
    <row r="57" spans="1:16" x14ac:dyDescent="0.15">
      <c r="A57" s="138" t="s">
        <v>42</v>
      </c>
      <c r="B57" s="138"/>
      <c r="C57" s="138"/>
      <c r="D57" s="138">
        <f>'将来負担比率（分子）の構造'!I$51</f>
        <v>13299</v>
      </c>
      <c r="E57" s="138"/>
      <c r="F57" s="138"/>
      <c r="G57" s="138">
        <f>'将来負担比率（分子）の構造'!J$51</f>
        <v>11817</v>
      </c>
      <c r="H57" s="138"/>
      <c r="I57" s="138"/>
      <c r="J57" s="138">
        <f>'将来負担比率（分子）の構造'!K$51</f>
        <v>10231</v>
      </c>
      <c r="K57" s="138"/>
      <c r="L57" s="138"/>
      <c r="M57" s="138">
        <f>'将来負担比率（分子）の構造'!L$51</f>
        <v>9022</v>
      </c>
      <c r="N57" s="138"/>
      <c r="O57" s="138"/>
      <c r="P57" s="138">
        <f>'将来負担比率（分子）の構造'!M$51</f>
        <v>7501</v>
      </c>
    </row>
    <row r="58" spans="1:16" x14ac:dyDescent="0.15">
      <c r="A58" s="138" t="s">
        <v>41</v>
      </c>
      <c r="B58" s="138"/>
      <c r="C58" s="138"/>
      <c r="D58" s="138">
        <f>'将来負担比率（分子）の構造'!I$50</f>
        <v>39264</v>
      </c>
      <c r="E58" s="138"/>
      <c r="F58" s="138"/>
      <c r="G58" s="138">
        <f>'将来負担比率（分子）の構造'!J$50</f>
        <v>64077</v>
      </c>
      <c r="H58" s="138"/>
      <c r="I58" s="138"/>
      <c r="J58" s="138">
        <f>'将来負担比率（分子）の構造'!K$50</f>
        <v>62537</v>
      </c>
      <c r="K58" s="138"/>
      <c r="L58" s="138"/>
      <c r="M58" s="138">
        <f>'将来負担比率（分子）の構造'!L$50</f>
        <v>64041</v>
      </c>
      <c r="N58" s="138"/>
      <c r="O58" s="138"/>
      <c r="P58" s="138">
        <f>'将来負担比率（分子）の構造'!M$50</f>
        <v>51791</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7832</v>
      </c>
      <c r="C61" s="138"/>
      <c r="D61" s="138"/>
      <c r="E61" s="138">
        <f>'将来負担比率（分子）の構造'!J$46</f>
        <v>7518</v>
      </c>
      <c r="F61" s="138"/>
      <c r="G61" s="138"/>
      <c r="H61" s="138">
        <f>'将来負担比率（分子）の構造'!K$46</f>
        <v>7331</v>
      </c>
      <c r="I61" s="138"/>
      <c r="J61" s="138"/>
      <c r="K61" s="138">
        <f>'将来負担比率（分子）の構造'!L$46</f>
        <v>6962</v>
      </c>
      <c r="L61" s="138"/>
      <c r="M61" s="138"/>
      <c r="N61" s="138">
        <f>'将来負担比率（分子）の構造'!M$46</f>
        <v>6681</v>
      </c>
      <c r="O61" s="138"/>
      <c r="P61" s="138"/>
    </row>
    <row r="62" spans="1:16" x14ac:dyDescent="0.15">
      <c r="A62" s="138" t="s">
        <v>35</v>
      </c>
      <c r="B62" s="138">
        <f>'将来負担比率（分子）の構造'!I$45</f>
        <v>123787</v>
      </c>
      <c r="C62" s="138"/>
      <c r="D62" s="138"/>
      <c r="E62" s="138">
        <f>'将来負担比率（分子）の構造'!J$45</f>
        <v>117771</v>
      </c>
      <c r="F62" s="138"/>
      <c r="G62" s="138"/>
      <c r="H62" s="138">
        <f>'将来負担比率（分子）の構造'!K$45</f>
        <v>111875</v>
      </c>
      <c r="I62" s="138"/>
      <c r="J62" s="138"/>
      <c r="K62" s="138">
        <f>'将来負担比率（分子）の構造'!L$45</f>
        <v>113100</v>
      </c>
      <c r="L62" s="138"/>
      <c r="M62" s="138"/>
      <c r="N62" s="138">
        <f>'将来負担比率（分子）の構造'!M$45</f>
        <v>108463</v>
      </c>
      <c r="O62" s="138"/>
      <c r="P62" s="138"/>
    </row>
    <row r="63" spans="1:16" x14ac:dyDescent="0.15">
      <c r="A63" s="138" t="s">
        <v>34</v>
      </c>
      <c r="B63" s="138">
        <f>'将来負担比率（分子）の構造'!I$44</f>
        <v>5043</v>
      </c>
      <c r="C63" s="138"/>
      <c r="D63" s="138"/>
      <c r="E63" s="138">
        <f>'将来負担比率（分子）の構造'!J$44</f>
        <v>4938</v>
      </c>
      <c r="F63" s="138"/>
      <c r="G63" s="138"/>
      <c r="H63" s="138">
        <f>'将来負担比率（分子）の構造'!K$44</f>
        <v>4542</v>
      </c>
      <c r="I63" s="138"/>
      <c r="J63" s="138"/>
      <c r="K63" s="138">
        <f>'将来負担比率（分子）の構造'!L$44</f>
        <v>4038</v>
      </c>
      <c r="L63" s="138"/>
      <c r="M63" s="138"/>
      <c r="N63" s="138">
        <f>'将来負担比率（分子）の構造'!M$44</f>
        <v>3521</v>
      </c>
      <c r="O63" s="138"/>
      <c r="P63" s="138"/>
    </row>
    <row r="64" spans="1:16" x14ac:dyDescent="0.15">
      <c r="A64" s="138" t="s">
        <v>33</v>
      </c>
      <c r="B64" s="138">
        <f>'将来負担比率（分子）の構造'!I$43</f>
        <v>24080</v>
      </c>
      <c r="C64" s="138"/>
      <c r="D64" s="138"/>
      <c r="E64" s="138">
        <f>'将来負担比率（分子）の構造'!J$43</f>
        <v>24724</v>
      </c>
      <c r="F64" s="138"/>
      <c r="G64" s="138"/>
      <c r="H64" s="138">
        <f>'将来負担比率（分子）の構造'!K$43</f>
        <v>28959</v>
      </c>
      <c r="I64" s="138"/>
      <c r="J64" s="138"/>
      <c r="K64" s="138">
        <f>'将来負担比率（分子）の構造'!L$43</f>
        <v>29582</v>
      </c>
      <c r="L64" s="138"/>
      <c r="M64" s="138"/>
      <c r="N64" s="138">
        <f>'将来負担比率（分子）の構造'!M$43</f>
        <v>29014</v>
      </c>
      <c r="O64" s="138"/>
      <c r="P64" s="138"/>
    </row>
    <row r="65" spans="1:16" x14ac:dyDescent="0.15">
      <c r="A65" s="138" t="s">
        <v>32</v>
      </c>
      <c r="B65" s="138">
        <f>'将来負担比率（分子）の構造'!I$42</f>
        <v>773</v>
      </c>
      <c r="C65" s="138"/>
      <c r="D65" s="138"/>
      <c r="E65" s="138">
        <f>'将来負担比率（分子）の構造'!J$42</f>
        <v>677</v>
      </c>
      <c r="F65" s="138"/>
      <c r="G65" s="138"/>
      <c r="H65" s="138">
        <f>'将来負担比率（分子）の構造'!K$42</f>
        <v>594</v>
      </c>
      <c r="I65" s="138"/>
      <c r="J65" s="138"/>
      <c r="K65" s="138">
        <f>'将来負担比率（分子）の構造'!L$42</f>
        <v>516</v>
      </c>
      <c r="L65" s="138"/>
      <c r="M65" s="138"/>
      <c r="N65" s="138">
        <f>'将来負担比率（分子）の構造'!M$42</f>
        <v>765</v>
      </c>
      <c r="O65" s="138"/>
      <c r="P65" s="138"/>
    </row>
    <row r="66" spans="1:16" x14ac:dyDescent="0.15">
      <c r="A66" s="138" t="s">
        <v>31</v>
      </c>
      <c r="B66" s="138">
        <f>'将来負担比率（分子）の構造'!I$41</f>
        <v>1184289</v>
      </c>
      <c r="C66" s="138"/>
      <c r="D66" s="138"/>
      <c r="E66" s="138">
        <f>'将来負担比率（分子）の構造'!J$41</f>
        <v>1180413</v>
      </c>
      <c r="F66" s="138"/>
      <c r="G66" s="138"/>
      <c r="H66" s="138">
        <f>'将来負担比率（分子）の構造'!K$41</f>
        <v>1164637</v>
      </c>
      <c r="I66" s="138"/>
      <c r="J66" s="138"/>
      <c r="K66" s="138">
        <f>'将来負担比率（分子）の構造'!L$41</f>
        <v>1146909</v>
      </c>
      <c r="L66" s="138"/>
      <c r="M66" s="138"/>
      <c r="N66" s="138">
        <f>'将来負担比率（分子）の構造'!M$41</f>
        <v>1129707</v>
      </c>
      <c r="O66" s="138"/>
      <c r="P66" s="138"/>
    </row>
    <row r="67" spans="1:16" x14ac:dyDescent="0.15">
      <c r="A67" s="138" t="s">
        <v>73</v>
      </c>
      <c r="B67" s="138" t="e">
        <f>NA()</f>
        <v>#N/A</v>
      </c>
      <c r="C67" s="138">
        <f>IF(ISNUMBER('将来負担比率（分子）の構造'!I$53), IF('将来負担比率（分子）の構造'!I$53 &lt; 0, 0, '将来負担比率（分子）の構造'!I$53), NA())</f>
        <v>633747</v>
      </c>
      <c r="D67" s="138" t="e">
        <f>NA()</f>
        <v>#N/A</v>
      </c>
      <c r="E67" s="138" t="e">
        <f>NA()</f>
        <v>#N/A</v>
      </c>
      <c r="F67" s="138">
        <f>IF(ISNUMBER('将来負担比率（分子）の構造'!J$53), IF('将来負担比率（分子）の構造'!J$53 &lt; 0, 0, '将来負担比率（分子）の構造'!J$53), NA())</f>
        <v>607334</v>
      </c>
      <c r="G67" s="138" t="e">
        <f>NA()</f>
        <v>#N/A</v>
      </c>
      <c r="H67" s="138" t="e">
        <f>NA()</f>
        <v>#N/A</v>
      </c>
      <c r="I67" s="138">
        <f>IF(ISNUMBER('将来負担比率（分子）の構造'!K$53), IF('将来負担比率（分子）の構造'!K$53 &lt; 0, 0, '将来負担比率（分子）の構造'!K$53), NA())</f>
        <v>603150</v>
      </c>
      <c r="J67" s="138" t="e">
        <f>NA()</f>
        <v>#N/A</v>
      </c>
      <c r="K67" s="138" t="e">
        <f>NA()</f>
        <v>#N/A</v>
      </c>
      <c r="L67" s="138">
        <f>IF(ISNUMBER('将来負担比率（分子）の構造'!L$53), IF('将来負担比率（分子）の構造'!L$53 &lt; 0, 0, '将来負担比率（分子）の構造'!L$53), NA())</f>
        <v>610155</v>
      </c>
      <c r="M67" s="138" t="e">
        <f>NA()</f>
        <v>#N/A</v>
      </c>
      <c r="N67" s="138" t="e">
        <f>NA()</f>
        <v>#N/A</v>
      </c>
      <c r="O67" s="138">
        <f>IF(ISNUMBER('将来負担比率（分子）の構造'!M$53), IF('将来負担比率（分子）の構造'!M$53 &lt; 0, 0, '将来負担比率（分子）の構造'!M$53), NA())</f>
        <v>609713</v>
      </c>
      <c r="P67" s="138" t="e">
        <f>NA()</f>
        <v>#N/A</v>
      </c>
    </row>
    <row r="70" spans="1:16" x14ac:dyDescent="0.15">
      <c r="A70" s="140" t="s">
        <v>74</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75</v>
      </c>
      <c r="B72" s="142">
        <f>基金残高に係る経年分析!F55</f>
        <v>22926</v>
      </c>
      <c r="C72" s="142">
        <f>基金残高に係る経年分析!G55</f>
        <v>26976</v>
      </c>
      <c r="D72" s="142">
        <f>基金残高に係る経年分析!H55</f>
        <v>17403</v>
      </c>
    </row>
    <row r="73" spans="1:16" x14ac:dyDescent="0.15">
      <c r="A73" s="141" t="s">
        <v>76</v>
      </c>
      <c r="B73" s="142">
        <f>基金残高に係る経年分析!F56</f>
        <v>18910</v>
      </c>
      <c r="C73" s="142">
        <f>基金残高に係る経年分析!G56</f>
        <v>18910</v>
      </c>
      <c r="D73" s="142">
        <f>基金残高に係る経年分析!H56</f>
        <v>18302</v>
      </c>
    </row>
    <row r="74" spans="1:16" x14ac:dyDescent="0.15">
      <c r="A74" s="141" t="s">
        <v>77</v>
      </c>
      <c r="B74" s="142">
        <f>基金残高に係る経年分析!F57</f>
        <v>27997</v>
      </c>
      <c r="C74" s="142">
        <f>基金残高に係る経年分析!G57</f>
        <v>24834</v>
      </c>
      <c r="D74" s="142">
        <f>基金残高に係る経年分析!H57</f>
        <v>23048</v>
      </c>
    </row>
  </sheetData>
  <sheetProtection algorithmName="SHA-512" hashValue="Ul5o0YzGkKlKqRbqB+WkxO0LUCvW3CmvZuFu4+C7wDNJectnO30LpGwAov7O7cXuVjh6k+dMVxubsnOsy7CjNg==" saltValue="wMAOJ6nOouWniDvIhx/S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tabSelected="1" topLeftCell="A2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183</v>
      </c>
      <c r="DD1" s="667"/>
      <c r="DE1" s="667"/>
      <c r="DF1" s="667"/>
      <c r="DG1" s="667"/>
      <c r="DH1" s="667"/>
      <c r="DI1" s="668"/>
      <c r="DK1" s="666" t="s">
        <v>184</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15">
      <c r="B2" s="192" t="s">
        <v>185</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623" t="s">
        <v>186</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187</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188</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15">
      <c r="B4" s="623" t="s">
        <v>2</v>
      </c>
      <c r="C4" s="624"/>
      <c r="D4" s="624"/>
      <c r="E4" s="624"/>
      <c r="F4" s="624"/>
      <c r="G4" s="624"/>
      <c r="H4" s="624"/>
      <c r="I4" s="624"/>
      <c r="J4" s="624"/>
      <c r="K4" s="624"/>
      <c r="L4" s="624"/>
      <c r="M4" s="624"/>
      <c r="N4" s="624"/>
      <c r="O4" s="624"/>
      <c r="P4" s="624"/>
      <c r="Q4" s="625"/>
      <c r="R4" s="623" t="s">
        <v>189</v>
      </c>
      <c r="S4" s="624"/>
      <c r="T4" s="624"/>
      <c r="U4" s="624"/>
      <c r="V4" s="624"/>
      <c r="W4" s="624"/>
      <c r="X4" s="624"/>
      <c r="Y4" s="625"/>
      <c r="Z4" s="623" t="s">
        <v>190</v>
      </c>
      <c r="AA4" s="624"/>
      <c r="AB4" s="624"/>
      <c r="AC4" s="625"/>
      <c r="AD4" s="623" t="s">
        <v>191</v>
      </c>
      <c r="AE4" s="624"/>
      <c r="AF4" s="624"/>
      <c r="AG4" s="624"/>
      <c r="AH4" s="624"/>
      <c r="AI4" s="624"/>
      <c r="AJ4" s="624"/>
      <c r="AK4" s="625"/>
      <c r="AL4" s="623" t="s">
        <v>190</v>
      </c>
      <c r="AM4" s="624"/>
      <c r="AN4" s="624"/>
      <c r="AO4" s="625"/>
      <c r="AP4" s="669" t="s">
        <v>192</v>
      </c>
      <c r="AQ4" s="669"/>
      <c r="AR4" s="669"/>
      <c r="AS4" s="669"/>
      <c r="AT4" s="669"/>
      <c r="AU4" s="669"/>
      <c r="AV4" s="669"/>
      <c r="AW4" s="669"/>
      <c r="AX4" s="669"/>
      <c r="AY4" s="669"/>
      <c r="AZ4" s="669"/>
      <c r="BA4" s="669"/>
      <c r="BB4" s="669"/>
      <c r="BC4" s="669"/>
      <c r="BD4" s="669" t="s">
        <v>193</v>
      </c>
      <c r="BE4" s="669"/>
      <c r="BF4" s="669"/>
      <c r="BG4" s="669"/>
      <c r="BH4" s="669"/>
      <c r="BI4" s="669"/>
      <c r="BJ4" s="669"/>
      <c r="BK4" s="669"/>
      <c r="BL4" s="669" t="s">
        <v>190</v>
      </c>
      <c r="BM4" s="669"/>
      <c r="BN4" s="669"/>
      <c r="BO4" s="669"/>
      <c r="BP4" s="669" t="s">
        <v>194</v>
      </c>
      <c r="BQ4" s="669"/>
      <c r="BR4" s="669"/>
      <c r="BS4" s="669"/>
      <c r="BT4" s="669"/>
      <c r="BU4" s="669"/>
      <c r="BV4" s="669"/>
      <c r="BW4" s="669"/>
      <c r="BY4" s="623" t="s">
        <v>195</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15">
      <c r="B5" s="635" t="s">
        <v>196</v>
      </c>
      <c r="C5" s="636"/>
      <c r="D5" s="636"/>
      <c r="E5" s="636"/>
      <c r="F5" s="636"/>
      <c r="G5" s="636"/>
      <c r="H5" s="636"/>
      <c r="I5" s="636"/>
      <c r="J5" s="636"/>
      <c r="K5" s="636"/>
      <c r="L5" s="636"/>
      <c r="M5" s="636"/>
      <c r="N5" s="636"/>
      <c r="O5" s="636"/>
      <c r="P5" s="636"/>
      <c r="Q5" s="637"/>
      <c r="R5" s="652">
        <v>147231538</v>
      </c>
      <c r="S5" s="653"/>
      <c r="T5" s="653"/>
      <c r="U5" s="653"/>
      <c r="V5" s="653"/>
      <c r="W5" s="653"/>
      <c r="X5" s="653"/>
      <c r="Y5" s="654"/>
      <c r="Z5" s="664">
        <v>21.8</v>
      </c>
      <c r="AA5" s="664"/>
      <c r="AB5" s="664"/>
      <c r="AC5" s="664"/>
      <c r="AD5" s="665">
        <v>113739031</v>
      </c>
      <c r="AE5" s="665"/>
      <c r="AF5" s="665"/>
      <c r="AG5" s="665"/>
      <c r="AH5" s="665"/>
      <c r="AI5" s="665"/>
      <c r="AJ5" s="665"/>
      <c r="AK5" s="665"/>
      <c r="AL5" s="649">
        <v>33.799999999999997</v>
      </c>
      <c r="AM5" s="650"/>
      <c r="AN5" s="650"/>
      <c r="AO5" s="651"/>
      <c r="AP5" s="635" t="s">
        <v>197</v>
      </c>
      <c r="AQ5" s="636"/>
      <c r="AR5" s="636"/>
      <c r="AS5" s="636"/>
      <c r="AT5" s="636"/>
      <c r="AU5" s="636"/>
      <c r="AV5" s="636"/>
      <c r="AW5" s="636"/>
      <c r="AX5" s="636"/>
      <c r="AY5" s="636"/>
      <c r="AZ5" s="636"/>
      <c r="BA5" s="636"/>
      <c r="BB5" s="636"/>
      <c r="BC5" s="637"/>
      <c r="BD5" s="560">
        <v>147074605</v>
      </c>
      <c r="BE5" s="561"/>
      <c r="BF5" s="561"/>
      <c r="BG5" s="561"/>
      <c r="BH5" s="561"/>
      <c r="BI5" s="561"/>
      <c r="BJ5" s="561"/>
      <c r="BK5" s="562"/>
      <c r="BL5" s="643">
        <v>99.9</v>
      </c>
      <c r="BM5" s="643"/>
      <c r="BN5" s="643"/>
      <c r="BO5" s="643"/>
      <c r="BP5" s="638">
        <v>1198420</v>
      </c>
      <c r="BQ5" s="638"/>
      <c r="BR5" s="638"/>
      <c r="BS5" s="638"/>
      <c r="BT5" s="638"/>
      <c r="BU5" s="638"/>
      <c r="BV5" s="638"/>
      <c r="BW5" s="639"/>
      <c r="BY5" s="623" t="s">
        <v>192</v>
      </c>
      <c r="BZ5" s="624"/>
      <c r="CA5" s="624"/>
      <c r="CB5" s="624"/>
      <c r="CC5" s="624"/>
      <c r="CD5" s="624"/>
      <c r="CE5" s="624"/>
      <c r="CF5" s="624"/>
      <c r="CG5" s="624"/>
      <c r="CH5" s="624"/>
      <c r="CI5" s="624"/>
      <c r="CJ5" s="624"/>
      <c r="CK5" s="624"/>
      <c r="CL5" s="625"/>
      <c r="CM5" s="623" t="s">
        <v>198</v>
      </c>
      <c r="CN5" s="624"/>
      <c r="CO5" s="624"/>
      <c r="CP5" s="624"/>
      <c r="CQ5" s="624"/>
      <c r="CR5" s="624"/>
      <c r="CS5" s="624"/>
      <c r="CT5" s="625"/>
      <c r="CU5" s="623" t="s">
        <v>190</v>
      </c>
      <c r="CV5" s="624"/>
      <c r="CW5" s="624"/>
      <c r="CX5" s="625"/>
      <c r="CY5" s="623" t="s">
        <v>199</v>
      </c>
      <c r="CZ5" s="624"/>
      <c r="DA5" s="624"/>
      <c r="DB5" s="624"/>
      <c r="DC5" s="624"/>
      <c r="DD5" s="624"/>
      <c r="DE5" s="624"/>
      <c r="DF5" s="624"/>
      <c r="DG5" s="624"/>
      <c r="DH5" s="624"/>
      <c r="DI5" s="624"/>
      <c r="DJ5" s="624"/>
      <c r="DK5" s="625"/>
      <c r="DL5" s="623" t="s">
        <v>200</v>
      </c>
      <c r="DM5" s="624"/>
      <c r="DN5" s="624"/>
      <c r="DO5" s="624"/>
      <c r="DP5" s="624"/>
      <c r="DQ5" s="624"/>
      <c r="DR5" s="624"/>
      <c r="DS5" s="624"/>
      <c r="DT5" s="624"/>
      <c r="DU5" s="624"/>
      <c r="DV5" s="624"/>
      <c r="DW5" s="624"/>
      <c r="DX5" s="625"/>
    </row>
    <row r="6" spans="2:138" ht="11.25" customHeight="1" x14ac:dyDescent="0.15">
      <c r="B6" s="557" t="s">
        <v>201</v>
      </c>
      <c r="C6" s="558"/>
      <c r="D6" s="558"/>
      <c r="E6" s="558"/>
      <c r="F6" s="558"/>
      <c r="G6" s="558"/>
      <c r="H6" s="558"/>
      <c r="I6" s="558"/>
      <c r="J6" s="558"/>
      <c r="K6" s="558"/>
      <c r="L6" s="558"/>
      <c r="M6" s="558"/>
      <c r="N6" s="558"/>
      <c r="O6" s="558"/>
      <c r="P6" s="558"/>
      <c r="Q6" s="559"/>
      <c r="R6" s="560">
        <v>25914559</v>
      </c>
      <c r="S6" s="561"/>
      <c r="T6" s="561"/>
      <c r="U6" s="561"/>
      <c r="V6" s="561"/>
      <c r="W6" s="561"/>
      <c r="X6" s="561"/>
      <c r="Y6" s="562"/>
      <c r="Z6" s="643">
        <v>3.8</v>
      </c>
      <c r="AA6" s="643"/>
      <c r="AB6" s="643"/>
      <c r="AC6" s="643"/>
      <c r="AD6" s="638">
        <v>25914559</v>
      </c>
      <c r="AE6" s="638"/>
      <c r="AF6" s="638"/>
      <c r="AG6" s="638"/>
      <c r="AH6" s="638"/>
      <c r="AI6" s="638"/>
      <c r="AJ6" s="638"/>
      <c r="AK6" s="638"/>
      <c r="AL6" s="563">
        <v>7.7</v>
      </c>
      <c r="AM6" s="644"/>
      <c r="AN6" s="644"/>
      <c r="AO6" s="646"/>
      <c r="AP6" s="557" t="s">
        <v>202</v>
      </c>
      <c r="AQ6" s="558"/>
      <c r="AR6" s="558"/>
      <c r="AS6" s="558"/>
      <c r="AT6" s="558"/>
      <c r="AU6" s="558"/>
      <c r="AV6" s="558"/>
      <c r="AW6" s="558"/>
      <c r="AX6" s="558"/>
      <c r="AY6" s="558"/>
      <c r="AZ6" s="558"/>
      <c r="BA6" s="558"/>
      <c r="BB6" s="558"/>
      <c r="BC6" s="559"/>
      <c r="BD6" s="560">
        <v>147074605</v>
      </c>
      <c r="BE6" s="561"/>
      <c r="BF6" s="561"/>
      <c r="BG6" s="561"/>
      <c r="BH6" s="561"/>
      <c r="BI6" s="561"/>
      <c r="BJ6" s="561"/>
      <c r="BK6" s="562"/>
      <c r="BL6" s="643">
        <v>99.9</v>
      </c>
      <c r="BM6" s="643"/>
      <c r="BN6" s="643"/>
      <c r="BO6" s="643"/>
      <c r="BP6" s="638">
        <v>1198420</v>
      </c>
      <c r="BQ6" s="638"/>
      <c r="BR6" s="638"/>
      <c r="BS6" s="638"/>
      <c r="BT6" s="638"/>
      <c r="BU6" s="638"/>
      <c r="BV6" s="638"/>
      <c r="BW6" s="639"/>
      <c r="BY6" s="635" t="s">
        <v>203</v>
      </c>
      <c r="BZ6" s="636"/>
      <c r="CA6" s="636"/>
      <c r="CB6" s="636"/>
      <c r="CC6" s="636"/>
      <c r="CD6" s="636"/>
      <c r="CE6" s="636"/>
      <c r="CF6" s="636"/>
      <c r="CG6" s="636"/>
      <c r="CH6" s="636"/>
      <c r="CI6" s="636"/>
      <c r="CJ6" s="636"/>
      <c r="CK6" s="636"/>
      <c r="CL6" s="637"/>
      <c r="CM6" s="560">
        <v>1128959</v>
      </c>
      <c r="CN6" s="561"/>
      <c r="CO6" s="561"/>
      <c r="CP6" s="561"/>
      <c r="CQ6" s="561"/>
      <c r="CR6" s="561"/>
      <c r="CS6" s="561"/>
      <c r="CT6" s="562"/>
      <c r="CU6" s="643">
        <v>0.2</v>
      </c>
      <c r="CV6" s="643"/>
      <c r="CW6" s="643"/>
      <c r="CX6" s="643"/>
      <c r="CY6" s="566">
        <v>2365</v>
      </c>
      <c r="CZ6" s="561"/>
      <c r="DA6" s="561"/>
      <c r="DB6" s="561"/>
      <c r="DC6" s="561"/>
      <c r="DD6" s="561"/>
      <c r="DE6" s="561"/>
      <c r="DF6" s="561"/>
      <c r="DG6" s="561"/>
      <c r="DH6" s="561"/>
      <c r="DI6" s="561"/>
      <c r="DJ6" s="561"/>
      <c r="DK6" s="562"/>
      <c r="DL6" s="566">
        <v>1127321</v>
      </c>
      <c r="DM6" s="561"/>
      <c r="DN6" s="561"/>
      <c r="DO6" s="561"/>
      <c r="DP6" s="561"/>
      <c r="DQ6" s="561"/>
      <c r="DR6" s="561"/>
      <c r="DS6" s="561"/>
      <c r="DT6" s="561"/>
      <c r="DU6" s="561"/>
      <c r="DV6" s="561"/>
      <c r="DW6" s="561"/>
      <c r="DX6" s="660"/>
    </row>
    <row r="7" spans="2:138" ht="11.25" customHeight="1" x14ac:dyDescent="0.15">
      <c r="B7" s="557" t="s">
        <v>204</v>
      </c>
      <c r="C7" s="558"/>
      <c r="D7" s="558"/>
      <c r="E7" s="558"/>
      <c r="F7" s="558"/>
      <c r="G7" s="558"/>
      <c r="H7" s="558"/>
      <c r="I7" s="558"/>
      <c r="J7" s="558"/>
      <c r="K7" s="558"/>
      <c r="L7" s="558"/>
      <c r="M7" s="558"/>
      <c r="N7" s="558"/>
      <c r="O7" s="558"/>
      <c r="P7" s="558"/>
      <c r="Q7" s="559"/>
      <c r="R7" s="560">
        <v>2462613</v>
      </c>
      <c r="S7" s="561"/>
      <c r="T7" s="561"/>
      <c r="U7" s="561"/>
      <c r="V7" s="561"/>
      <c r="W7" s="561"/>
      <c r="X7" s="561"/>
      <c r="Y7" s="562"/>
      <c r="Z7" s="643">
        <v>0.4</v>
      </c>
      <c r="AA7" s="643"/>
      <c r="AB7" s="643"/>
      <c r="AC7" s="643"/>
      <c r="AD7" s="638">
        <v>2462613</v>
      </c>
      <c r="AE7" s="638"/>
      <c r="AF7" s="638"/>
      <c r="AG7" s="638"/>
      <c r="AH7" s="638"/>
      <c r="AI7" s="638"/>
      <c r="AJ7" s="638"/>
      <c r="AK7" s="638"/>
      <c r="AL7" s="563">
        <v>0.7</v>
      </c>
      <c r="AM7" s="644"/>
      <c r="AN7" s="644"/>
      <c r="AO7" s="646"/>
      <c r="AP7" s="557" t="s">
        <v>205</v>
      </c>
      <c r="AQ7" s="558"/>
      <c r="AR7" s="558"/>
      <c r="AS7" s="558"/>
      <c r="AT7" s="558"/>
      <c r="AU7" s="558"/>
      <c r="AV7" s="558"/>
      <c r="AW7" s="558"/>
      <c r="AX7" s="558"/>
      <c r="AY7" s="558"/>
      <c r="AZ7" s="558"/>
      <c r="BA7" s="558"/>
      <c r="BB7" s="558"/>
      <c r="BC7" s="559"/>
      <c r="BD7" s="560">
        <v>34911125</v>
      </c>
      <c r="BE7" s="561"/>
      <c r="BF7" s="561"/>
      <c r="BG7" s="561"/>
      <c r="BH7" s="561"/>
      <c r="BI7" s="561"/>
      <c r="BJ7" s="561"/>
      <c r="BK7" s="562"/>
      <c r="BL7" s="643">
        <v>23.7</v>
      </c>
      <c r="BM7" s="643"/>
      <c r="BN7" s="643"/>
      <c r="BO7" s="643"/>
      <c r="BP7" s="638">
        <v>1198420</v>
      </c>
      <c r="BQ7" s="638"/>
      <c r="BR7" s="638"/>
      <c r="BS7" s="638"/>
      <c r="BT7" s="638"/>
      <c r="BU7" s="638"/>
      <c r="BV7" s="638"/>
      <c r="BW7" s="639"/>
      <c r="BY7" s="557" t="s">
        <v>206</v>
      </c>
      <c r="BZ7" s="558"/>
      <c r="CA7" s="558"/>
      <c r="CB7" s="558"/>
      <c r="CC7" s="558"/>
      <c r="CD7" s="558"/>
      <c r="CE7" s="558"/>
      <c r="CF7" s="558"/>
      <c r="CG7" s="558"/>
      <c r="CH7" s="558"/>
      <c r="CI7" s="558"/>
      <c r="CJ7" s="558"/>
      <c r="CK7" s="558"/>
      <c r="CL7" s="559"/>
      <c r="CM7" s="560">
        <v>35738217</v>
      </c>
      <c r="CN7" s="561"/>
      <c r="CO7" s="561"/>
      <c r="CP7" s="561"/>
      <c r="CQ7" s="561"/>
      <c r="CR7" s="561"/>
      <c r="CS7" s="561"/>
      <c r="CT7" s="562"/>
      <c r="CU7" s="643">
        <v>5.4</v>
      </c>
      <c r="CV7" s="643"/>
      <c r="CW7" s="643"/>
      <c r="CX7" s="643"/>
      <c r="CY7" s="566">
        <v>727087</v>
      </c>
      <c r="CZ7" s="561"/>
      <c r="DA7" s="561"/>
      <c r="DB7" s="561"/>
      <c r="DC7" s="561"/>
      <c r="DD7" s="561"/>
      <c r="DE7" s="561"/>
      <c r="DF7" s="561"/>
      <c r="DG7" s="561"/>
      <c r="DH7" s="561"/>
      <c r="DI7" s="561"/>
      <c r="DJ7" s="561"/>
      <c r="DK7" s="562"/>
      <c r="DL7" s="566">
        <v>32808955</v>
      </c>
      <c r="DM7" s="561"/>
      <c r="DN7" s="561"/>
      <c r="DO7" s="561"/>
      <c r="DP7" s="561"/>
      <c r="DQ7" s="561"/>
      <c r="DR7" s="561"/>
      <c r="DS7" s="561"/>
      <c r="DT7" s="561"/>
      <c r="DU7" s="561"/>
      <c r="DV7" s="561"/>
      <c r="DW7" s="561"/>
      <c r="DX7" s="660"/>
    </row>
    <row r="8" spans="2:138" ht="11.25" customHeight="1" x14ac:dyDescent="0.15">
      <c r="B8" s="557" t="s">
        <v>207</v>
      </c>
      <c r="C8" s="558"/>
      <c r="D8" s="558"/>
      <c r="E8" s="558"/>
      <c r="F8" s="558"/>
      <c r="G8" s="558"/>
      <c r="H8" s="558"/>
      <c r="I8" s="558"/>
      <c r="J8" s="558"/>
      <c r="K8" s="558"/>
      <c r="L8" s="558"/>
      <c r="M8" s="558"/>
      <c r="N8" s="558"/>
      <c r="O8" s="558"/>
      <c r="P8" s="558"/>
      <c r="Q8" s="559"/>
      <c r="R8" s="560" t="s">
        <v>119</v>
      </c>
      <c r="S8" s="561"/>
      <c r="T8" s="561"/>
      <c r="U8" s="561"/>
      <c r="V8" s="561"/>
      <c r="W8" s="561"/>
      <c r="X8" s="561"/>
      <c r="Y8" s="562"/>
      <c r="Z8" s="563" t="s">
        <v>119</v>
      </c>
      <c r="AA8" s="644"/>
      <c r="AB8" s="644"/>
      <c r="AC8" s="645"/>
      <c r="AD8" s="566" t="s">
        <v>119</v>
      </c>
      <c r="AE8" s="561"/>
      <c r="AF8" s="561"/>
      <c r="AG8" s="561"/>
      <c r="AH8" s="561"/>
      <c r="AI8" s="561"/>
      <c r="AJ8" s="561"/>
      <c r="AK8" s="562"/>
      <c r="AL8" s="563" t="s">
        <v>119</v>
      </c>
      <c r="AM8" s="644"/>
      <c r="AN8" s="644"/>
      <c r="AO8" s="646"/>
      <c r="AP8" s="557" t="s">
        <v>208</v>
      </c>
      <c r="AQ8" s="558"/>
      <c r="AR8" s="558"/>
      <c r="AS8" s="558"/>
      <c r="AT8" s="558"/>
      <c r="AU8" s="558"/>
      <c r="AV8" s="558"/>
      <c r="AW8" s="558"/>
      <c r="AX8" s="558"/>
      <c r="AY8" s="558"/>
      <c r="AZ8" s="558"/>
      <c r="BA8" s="558"/>
      <c r="BB8" s="558"/>
      <c r="BC8" s="559"/>
      <c r="BD8" s="560">
        <v>1109693</v>
      </c>
      <c r="BE8" s="561"/>
      <c r="BF8" s="561"/>
      <c r="BG8" s="561"/>
      <c r="BH8" s="561"/>
      <c r="BI8" s="561"/>
      <c r="BJ8" s="561"/>
      <c r="BK8" s="562"/>
      <c r="BL8" s="643">
        <v>0.8</v>
      </c>
      <c r="BM8" s="643"/>
      <c r="BN8" s="643"/>
      <c r="BO8" s="643"/>
      <c r="BP8" s="638">
        <v>554477</v>
      </c>
      <c r="BQ8" s="638"/>
      <c r="BR8" s="638"/>
      <c r="BS8" s="638"/>
      <c r="BT8" s="638"/>
      <c r="BU8" s="638"/>
      <c r="BV8" s="638"/>
      <c r="BW8" s="639"/>
      <c r="BY8" s="557" t="s">
        <v>209</v>
      </c>
      <c r="BZ8" s="558"/>
      <c r="CA8" s="558"/>
      <c r="CB8" s="558"/>
      <c r="CC8" s="558"/>
      <c r="CD8" s="558"/>
      <c r="CE8" s="558"/>
      <c r="CF8" s="558"/>
      <c r="CG8" s="558"/>
      <c r="CH8" s="558"/>
      <c r="CI8" s="558"/>
      <c r="CJ8" s="558"/>
      <c r="CK8" s="558"/>
      <c r="CL8" s="559"/>
      <c r="CM8" s="560">
        <v>83824271</v>
      </c>
      <c r="CN8" s="561"/>
      <c r="CO8" s="561"/>
      <c r="CP8" s="561"/>
      <c r="CQ8" s="561"/>
      <c r="CR8" s="561"/>
      <c r="CS8" s="561"/>
      <c r="CT8" s="562"/>
      <c r="CU8" s="563">
        <v>12.7</v>
      </c>
      <c r="CV8" s="644"/>
      <c r="CW8" s="644"/>
      <c r="CX8" s="645"/>
      <c r="CY8" s="566">
        <v>1411442</v>
      </c>
      <c r="CZ8" s="561"/>
      <c r="DA8" s="561"/>
      <c r="DB8" s="561"/>
      <c r="DC8" s="561"/>
      <c r="DD8" s="561"/>
      <c r="DE8" s="561"/>
      <c r="DF8" s="561"/>
      <c r="DG8" s="561"/>
      <c r="DH8" s="561"/>
      <c r="DI8" s="561"/>
      <c r="DJ8" s="561"/>
      <c r="DK8" s="562"/>
      <c r="DL8" s="566">
        <v>75695762</v>
      </c>
      <c r="DM8" s="561"/>
      <c r="DN8" s="561"/>
      <c r="DO8" s="561"/>
      <c r="DP8" s="561"/>
      <c r="DQ8" s="561"/>
      <c r="DR8" s="561"/>
      <c r="DS8" s="561"/>
      <c r="DT8" s="561"/>
      <c r="DU8" s="561"/>
      <c r="DV8" s="561"/>
      <c r="DW8" s="561"/>
      <c r="DX8" s="660"/>
    </row>
    <row r="9" spans="2:138" ht="11.25" customHeight="1" x14ac:dyDescent="0.15">
      <c r="B9" s="557" t="s">
        <v>210</v>
      </c>
      <c r="C9" s="558"/>
      <c r="D9" s="558"/>
      <c r="E9" s="558"/>
      <c r="F9" s="558"/>
      <c r="G9" s="558"/>
      <c r="H9" s="558"/>
      <c r="I9" s="558"/>
      <c r="J9" s="558"/>
      <c r="K9" s="558"/>
      <c r="L9" s="558"/>
      <c r="M9" s="558"/>
      <c r="N9" s="558"/>
      <c r="O9" s="558"/>
      <c r="P9" s="558"/>
      <c r="Q9" s="559"/>
      <c r="R9" s="560">
        <v>103030</v>
      </c>
      <c r="S9" s="561"/>
      <c r="T9" s="561"/>
      <c r="U9" s="561"/>
      <c r="V9" s="561"/>
      <c r="W9" s="561"/>
      <c r="X9" s="561"/>
      <c r="Y9" s="562"/>
      <c r="Z9" s="563">
        <v>0</v>
      </c>
      <c r="AA9" s="644"/>
      <c r="AB9" s="644"/>
      <c r="AC9" s="645"/>
      <c r="AD9" s="566">
        <v>103030</v>
      </c>
      <c r="AE9" s="561"/>
      <c r="AF9" s="561"/>
      <c r="AG9" s="561"/>
      <c r="AH9" s="561"/>
      <c r="AI9" s="561"/>
      <c r="AJ9" s="561"/>
      <c r="AK9" s="562"/>
      <c r="AL9" s="563">
        <v>0</v>
      </c>
      <c r="AM9" s="644"/>
      <c r="AN9" s="644"/>
      <c r="AO9" s="646"/>
      <c r="AP9" s="557" t="s">
        <v>211</v>
      </c>
      <c r="AQ9" s="558"/>
      <c r="AR9" s="558"/>
      <c r="AS9" s="558"/>
      <c r="AT9" s="558"/>
      <c r="AU9" s="558"/>
      <c r="AV9" s="558"/>
      <c r="AW9" s="558"/>
      <c r="AX9" s="558"/>
      <c r="AY9" s="558"/>
      <c r="AZ9" s="558"/>
      <c r="BA9" s="558"/>
      <c r="BB9" s="558"/>
      <c r="BC9" s="559"/>
      <c r="BD9" s="560">
        <v>28601166</v>
      </c>
      <c r="BE9" s="561"/>
      <c r="BF9" s="561"/>
      <c r="BG9" s="561"/>
      <c r="BH9" s="561"/>
      <c r="BI9" s="561"/>
      <c r="BJ9" s="561"/>
      <c r="BK9" s="562"/>
      <c r="BL9" s="643">
        <v>19.399999999999999</v>
      </c>
      <c r="BM9" s="643"/>
      <c r="BN9" s="643"/>
      <c r="BO9" s="643"/>
      <c r="BP9" s="638" t="s">
        <v>119</v>
      </c>
      <c r="BQ9" s="638"/>
      <c r="BR9" s="638"/>
      <c r="BS9" s="638"/>
      <c r="BT9" s="638"/>
      <c r="BU9" s="638"/>
      <c r="BV9" s="638"/>
      <c r="BW9" s="639"/>
      <c r="BY9" s="557" t="s">
        <v>212</v>
      </c>
      <c r="BZ9" s="558"/>
      <c r="CA9" s="558"/>
      <c r="CB9" s="558"/>
      <c r="CC9" s="558"/>
      <c r="CD9" s="558"/>
      <c r="CE9" s="558"/>
      <c r="CF9" s="558"/>
      <c r="CG9" s="558"/>
      <c r="CH9" s="558"/>
      <c r="CI9" s="558"/>
      <c r="CJ9" s="558"/>
      <c r="CK9" s="558"/>
      <c r="CL9" s="559"/>
      <c r="CM9" s="560">
        <v>35823049</v>
      </c>
      <c r="CN9" s="561"/>
      <c r="CO9" s="561"/>
      <c r="CP9" s="561"/>
      <c r="CQ9" s="561"/>
      <c r="CR9" s="561"/>
      <c r="CS9" s="561"/>
      <c r="CT9" s="562"/>
      <c r="CU9" s="563">
        <v>5.4</v>
      </c>
      <c r="CV9" s="644"/>
      <c r="CW9" s="644"/>
      <c r="CX9" s="645"/>
      <c r="CY9" s="566">
        <v>903762</v>
      </c>
      <c r="CZ9" s="561"/>
      <c r="DA9" s="561"/>
      <c r="DB9" s="561"/>
      <c r="DC9" s="561"/>
      <c r="DD9" s="561"/>
      <c r="DE9" s="561"/>
      <c r="DF9" s="561"/>
      <c r="DG9" s="561"/>
      <c r="DH9" s="561"/>
      <c r="DI9" s="561"/>
      <c r="DJ9" s="561"/>
      <c r="DK9" s="562"/>
      <c r="DL9" s="566">
        <v>18453860</v>
      </c>
      <c r="DM9" s="561"/>
      <c r="DN9" s="561"/>
      <c r="DO9" s="561"/>
      <c r="DP9" s="561"/>
      <c r="DQ9" s="561"/>
      <c r="DR9" s="561"/>
      <c r="DS9" s="561"/>
      <c r="DT9" s="561"/>
      <c r="DU9" s="561"/>
      <c r="DV9" s="561"/>
      <c r="DW9" s="561"/>
      <c r="DX9" s="660"/>
    </row>
    <row r="10" spans="2:138" ht="11.25" customHeight="1" x14ac:dyDescent="0.15">
      <c r="B10" s="557" t="s">
        <v>213</v>
      </c>
      <c r="C10" s="558"/>
      <c r="D10" s="558"/>
      <c r="E10" s="558"/>
      <c r="F10" s="558"/>
      <c r="G10" s="558"/>
      <c r="H10" s="558"/>
      <c r="I10" s="558"/>
      <c r="J10" s="558"/>
      <c r="K10" s="558"/>
      <c r="L10" s="558"/>
      <c r="M10" s="558"/>
      <c r="N10" s="558"/>
      <c r="O10" s="558"/>
      <c r="P10" s="558"/>
      <c r="Q10" s="559"/>
      <c r="R10" s="560">
        <v>182231</v>
      </c>
      <c r="S10" s="561"/>
      <c r="T10" s="561"/>
      <c r="U10" s="561"/>
      <c r="V10" s="561"/>
      <c r="W10" s="561"/>
      <c r="X10" s="561"/>
      <c r="Y10" s="562"/>
      <c r="Z10" s="563">
        <v>0</v>
      </c>
      <c r="AA10" s="644"/>
      <c r="AB10" s="644"/>
      <c r="AC10" s="645"/>
      <c r="AD10" s="566">
        <v>182231</v>
      </c>
      <c r="AE10" s="561"/>
      <c r="AF10" s="561"/>
      <c r="AG10" s="561"/>
      <c r="AH10" s="561"/>
      <c r="AI10" s="561"/>
      <c r="AJ10" s="561"/>
      <c r="AK10" s="562"/>
      <c r="AL10" s="563">
        <v>0.1</v>
      </c>
      <c r="AM10" s="644"/>
      <c r="AN10" s="644"/>
      <c r="AO10" s="646"/>
      <c r="AP10" s="557" t="s">
        <v>214</v>
      </c>
      <c r="AQ10" s="558"/>
      <c r="AR10" s="558"/>
      <c r="AS10" s="558"/>
      <c r="AT10" s="558"/>
      <c r="AU10" s="558"/>
      <c r="AV10" s="558"/>
      <c r="AW10" s="558"/>
      <c r="AX10" s="558"/>
      <c r="AY10" s="558"/>
      <c r="AZ10" s="558"/>
      <c r="BA10" s="558"/>
      <c r="BB10" s="558"/>
      <c r="BC10" s="559"/>
      <c r="BD10" s="560">
        <v>1309558</v>
      </c>
      <c r="BE10" s="561"/>
      <c r="BF10" s="561"/>
      <c r="BG10" s="561"/>
      <c r="BH10" s="561"/>
      <c r="BI10" s="561"/>
      <c r="BJ10" s="561"/>
      <c r="BK10" s="562"/>
      <c r="BL10" s="643">
        <v>0.9</v>
      </c>
      <c r="BM10" s="643"/>
      <c r="BN10" s="643"/>
      <c r="BO10" s="643"/>
      <c r="BP10" s="638">
        <v>118913</v>
      </c>
      <c r="BQ10" s="638"/>
      <c r="BR10" s="638"/>
      <c r="BS10" s="638"/>
      <c r="BT10" s="638"/>
      <c r="BU10" s="638"/>
      <c r="BV10" s="638"/>
      <c r="BW10" s="639"/>
      <c r="BY10" s="557" t="s">
        <v>215</v>
      </c>
      <c r="BZ10" s="558"/>
      <c r="CA10" s="558"/>
      <c r="CB10" s="558"/>
      <c r="CC10" s="558"/>
      <c r="CD10" s="558"/>
      <c r="CE10" s="558"/>
      <c r="CF10" s="558"/>
      <c r="CG10" s="558"/>
      <c r="CH10" s="558"/>
      <c r="CI10" s="558"/>
      <c r="CJ10" s="558"/>
      <c r="CK10" s="558"/>
      <c r="CL10" s="559"/>
      <c r="CM10" s="560">
        <v>2547765</v>
      </c>
      <c r="CN10" s="561"/>
      <c r="CO10" s="561"/>
      <c r="CP10" s="561"/>
      <c r="CQ10" s="561"/>
      <c r="CR10" s="561"/>
      <c r="CS10" s="561"/>
      <c r="CT10" s="562"/>
      <c r="CU10" s="563">
        <v>0.4</v>
      </c>
      <c r="CV10" s="644"/>
      <c r="CW10" s="644"/>
      <c r="CX10" s="645"/>
      <c r="CY10" s="566">
        <v>144251</v>
      </c>
      <c r="CZ10" s="561"/>
      <c r="DA10" s="561"/>
      <c r="DB10" s="561"/>
      <c r="DC10" s="561"/>
      <c r="DD10" s="561"/>
      <c r="DE10" s="561"/>
      <c r="DF10" s="561"/>
      <c r="DG10" s="561"/>
      <c r="DH10" s="561"/>
      <c r="DI10" s="561"/>
      <c r="DJ10" s="561"/>
      <c r="DK10" s="562"/>
      <c r="DL10" s="566">
        <v>1496435</v>
      </c>
      <c r="DM10" s="561"/>
      <c r="DN10" s="561"/>
      <c r="DO10" s="561"/>
      <c r="DP10" s="561"/>
      <c r="DQ10" s="561"/>
      <c r="DR10" s="561"/>
      <c r="DS10" s="561"/>
      <c r="DT10" s="561"/>
      <c r="DU10" s="561"/>
      <c r="DV10" s="561"/>
      <c r="DW10" s="561"/>
      <c r="DX10" s="660"/>
    </row>
    <row r="11" spans="2:138" ht="11.25" customHeight="1" x14ac:dyDescent="0.15">
      <c r="B11" s="557" t="s">
        <v>216</v>
      </c>
      <c r="C11" s="558"/>
      <c r="D11" s="558"/>
      <c r="E11" s="558"/>
      <c r="F11" s="558"/>
      <c r="G11" s="558"/>
      <c r="H11" s="558"/>
      <c r="I11" s="558"/>
      <c r="J11" s="558"/>
      <c r="K11" s="558"/>
      <c r="L11" s="558"/>
      <c r="M11" s="558"/>
      <c r="N11" s="558"/>
      <c r="O11" s="558"/>
      <c r="P11" s="558"/>
      <c r="Q11" s="559"/>
      <c r="R11" s="560">
        <v>44368</v>
      </c>
      <c r="S11" s="561"/>
      <c r="T11" s="561"/>
      <c r="U11" s="561"/>
      <c r="V11" s="561"/>
      <c r="W11" s="561"/>
      <c r="X11" s="561"/>
      <c r="Y11" s="562"/>
      <c r="Z11" s="563">
        <v>0</v>
      </c>
      <c r="AA11" s="644"/>
      <c r="AB11" s="644"/>
      <c r="AC11" s="645"/>
      <c r="AD11" s="566">
        <v>44368</v>
      </c>
      <c r="AE11" s="561"/>
      <c r="AF11" s="561"/>
      <c r="AG11" s="561"/>
      <c r="AH11" s="561"/>
      <c r="AI11" s="561"/>
      <c r="AJ11" s="561"/>
      <c r="AK11" s="562"/>
      <c r="AL11" s="563">
        <v>0</v>
      </c>
      <c r="AM11" s="644"/>
      <c r="AN11" s="644"/>
      <c r="AO11" s="646"/>
      <c r="AP11" s="557" t="s">
        <v>217</v>
      </c>
      <c r="AQ11" s="558"/>
      <c r="AR11" s="558"/>
      <c r="AS11" s="558"/>
      <c r="AT11" s="558"/>
      <c r="AU11" s="558"/>
      <c r="AV11" s="558"/>
      <c r="AW11" s="558"/>
      <c r="AX11" s="558"/>
      <c r="AY11" s="558"/>
      <c r="AZ11" s="558"/>
      <c r="BA11" s="558"/>
      <c r="BB11" s="558"/>
      <c r="BC11" s="559"/>
      <c r="BD11" s="560">
        <v>1249667</v>
      </c>
      <c r="BE11" s="561"/>
      <c r="BF11" s="561"/>
      <c r="BG11" s="561"/>
      <c r="BH11" s="561"/>
      <c r="BI11" s="561"/>
      <c r="BJ11" s="561"/>
      <c r="BK11" s="562"/>
      <c r="BL11" s="643">
        <v>0.8</v>
      </c>
      <c r="BM11" s="643"/>
      <c r="BN11" s="643"/>
      <c r="BO11" s="643"/>
      <c r="BP11" s="638">
        <v>525030</v>
      </c>
      <c r="BQ11" s="638"/>
      <c r="BR11" s="638"/>
      <c r="BS11" s="638"/>
      <c r="BT11" s="638"/>
      <c r="BU11" s="638"/>
      <c r="BV11" s="638"/>
      <c r="BW11" s="639"/>
      <c r="BY11" s="557" t="s">
        <v>218</v>
      </c>
      <c r="BZ11" s="558"/>
      <c r="CA11" s="558"/>
      <c r="CB11" s="558"/>
      <c r="CC11" s="558"/>
      <c r="CD11" s="558"/>
      <c r="CE11" s="558"/>
      <c r="CF11" s="558"/>
      <c r="CG11" s="558"/>
      <c r="CH11" s="558"/>
      <c r="CI11" s="558"/>
      <c r="CJ11" s="558"/>
      <c r="CK11" s="558"/>
      <c r="CL11" s="559"/>
      <c r="CM11" s="560">
        <v>50002681</v>
      </c>
      <c r="CN11" s="561"/>
      <c r="CO11" s="561"/>
      <c r="CP11" s="561"/>
      <c r="CQ11" s="561"/>
      <c r="CR11" s="561"/>
      <c r="CS11" s="561"/>
      <c r="CT11" s="562"/>
      <c r="CU11" s="563">
        <v>7.6</v>
      </c>
      <c r="CV11" s="644"/>
      <c r="CW11" s="644"/>
      <c r="CX11" s="645"/>
      <c r="CY11" s="566">
        <v>29013698</v>
      </c>
      <c r="CZ11" s="561"/>
      <c r="DA11" s="561"/>
      <c r="DB11" s="561"/>
      <c r="DC11" s="561"/>
      <c r="DD11" s="561"/>
      <c r="DE11" s="561"/>
      <c r="DF11" s="561"/>
      <c r="DG11" s="561"/>
      <c r="DH11" s="561"/>
      <c r="DI11" s="561"/>
      <c r="DJ11" s="561"/>
      <c r="DK11" s="562"/>
      <c r="DL11" s="566">
        <v>13405236</v>
      </c>
      <c r="DM11" s="561"/>
      <c r="DN11" s="561"/>
      <c r="DO11" s="561"/>
      <c r="DP11" s="561"/>
      <c r="DQ11" s="561"/>
      <c r="DR11" s="561"/>
      <c r="DS11" s="561"/>
      <c r="DT11" s="561"/>
      <c r="DU11" s="561"/>
      <c r="DV11" s="561"/>
      <c r="DW11" s="561"/>
      <c r="DX11" s="660"/>
    </row>
    <row r="12" spans="2:138" ht="11.25" customHeight="1" x14ac:dyDescent="0.15">
      <c r="B12" s="557" t="s">
        <v>219</v>
      </c>
      <c r="C12" s="558"/>
      <c r="D12" s="558"/>
      <c r="E12" s="558"/>
      <c r="F12" s="558"/>
      <c r="G12" s="558"/>
      <c r="H12" s="558"/>
      <c r="I12" s="558"/>
      <c r="J12" s="558"/>
      <c r="K12" s="558"/>
      <c r="L12" s="558"/>
      <c r="M12" s="558"/>
      <c r="N12" s="558"/>
      <c r="O12" s="558"/>
      <c r="P12" s="558"/>
      <c r="Q12" s="559"/>
      <c r="R12" s="560">
        <v>87346</v>
      </c>
      <c r="S12" s="561"/>
      <c r="T12" s="561"/>
      <c r="U12" s="561"/>
      <c r="V12" s="561"/>
      <c r="W12" s="561"/>
      <c r="X12" s="561"/>
      <c r="Y12" s="562"/>
      <c r="Z12" s="563">
        <v>0</v>
      </c>
      <c r="AA12" s="644"/>
      <c r="AB12" s="644"/>
      <c r="AC12" s="645"/>
      <c r="AD12" s="566">
        <v>87346</v>
      </c>
      <c r="AE12" s="561"/>
      <c r="AF12" s="561"/>
      <c r="AG12" s="561"/>
      <c r="AH12" s="561"/>
      <c r="AI12" s="561"/>
      <c r="AJ12" s="561"/>
      <c r="AK12" s="562"/>
      <c r="AL12" s="563">
        <v>0</v>
      </c>
      <c r="AM12" s="644"/>
      <c r="AN12" s="644"/>
      <c r="AO12" s="646"/>
      <c r="AP12" s="557" t="s">
        <v>220</v>
      </c>
      <c r="AQ12" s="558"/>
      <c r="AR12" s="558"/>
      <c r="AS12" s="558"/>
      <c r="AT12" s="558"/>
      <c r="AU12" s="558"/>
      <c r="AV12" s="558"/>
      <c r="AW12" s="558"/>
      <c r="AX12" s="558"/>
      <c r="AY12" s="558"/>
      <c r="AZ12" s="558"/>
      <c r="BA12" s="558"/>
      <c r="BB12" s="558"/>
      <c r="BC12" s="559"/>
      <c r="BD12" s="560">
        <v>131782</v>
      </c>
      <c r="BE12" s="561"/>
      <c r="BF12" s="561"/>
      <c r="BG12" s="561"/>
      <c r="BH12" s="561"/>
      <c r="BI12" s="561"/>
      <c r="BJ12" s="561"/>
      <c r="BK12" s="562"/>
      <c r="BL12" s="643">
        <v>0.1</v>
      </c>
      <c r="BM12" s="643"/>
      <c r="BN12" s="643"/>
      <c r="BO12" s="643"/>
      <c r="BP12" s="638" t="s">
        <v>119</v>
      </c>
      <c r="BQ12" s="638"/>
      <c r="BR12" s="638"/>
      <c r="BS12" s="638"/>
      <c r="BT12" s="638"/>
      <c r="BU12" s="638"/>
      <c r="BV12" s="638"/>
      <c r="BW12" s="639"/>
      <c r="BY12" s="557" t="s">
        <v>221</v>
      </c>
      <c r="BZ12" s="558"/>
      <c r="CA12" s="558"/>
      <c r="CB12" s="558"/>
      <c r="CC12" s="558"/>
      <c r="CD12" s="558"/>
      <c r="CE12" s="558"/>
      <c r="CF12" s="558"/>
      <c r="CG12" s="558"/>
      <c r="CH12" s="558"/>
      <c r="CI12" s="558"/>
      <c r="CJ12" s="558"/>
      <c r="CK12" s="558"/>
      <c r="CL12" s="559"/>
      <c r="CM12" s="560">
        <v>86300492</v>
      </c>
      <c r="CN12" s="561"/>
      <c r="CO12" s="561"/>
      <c r="CP12" s="561"/>
      <c r="CQ12" s="561"/>
      <c r="CR12" s="561"/>
      <c r="CS12" s="561"/>
      <c r="CT12" s="562"/>
      <c r="CU12" s="563">
        <v>13</v>
      </c>
      <c r="CV12" s="644"/>
      <c r="CW12" s="644"/>
      <c r="CX12" s="645"/>
      <c r="CY12" s="566">
        <v>2594542</v>
      </c>
      <c r="CZ12" s="561"/>
      <c r="DA12" s="561"/>
      <c r="DB12" s="561"/>
      <c r="DC12" s="561"/>
      <c r="DD12" s="561"/>
      <c r="DE12" s="561"/>
      <c r="DF12" s="561"/>
      <c r="DG12" s="561"/>
      <c r="DH12" s="561"/>
      <c r="DI12" s="561"/>
      <c r="DJ12" s="561"/>
      <c r="DK12" s="562"/>
      <c r="DL12" s="566">
        <v>11044339</v>
      </c>
      <c r="DM12" s="561"/>
      <c r="DN12" s="561"/>
      <c r="DO12" s="561"/>
      <c r="DP12" s="561"/>
      <c r="DQ12" s="561"/>
      <c r="DR12" s="561"/>
      <c r="DS12" s="561"/>
      <c r="DT12" s="561"/>
      <c r="DU12" s="561"/>
      <c r="DV12" s="561"/>
      <c r="DW12" s="561"/>
      <c r="DX12" s="660"/>
    </row>
    <row r="13" spans="2:138" ht="11.25" customHeight="1" x14ac:dyDescent="0.15">
      <c r="B13" s="557" t="s">
        <v>222</v>
      </c>
      <c r="C13" s="558"/>
      <c r="D13" s="558"/>
      <c r="E13" s="558"/>
      <c r="F13" s="558"/>
      <c r="G13" s="558"/>
      <c r="H13" s="558"/>
      <c r="I13" s="558"/>
      <c r="J13" s="558"/>
      <c r="K13" s="558"/>
      <c r="L13" s="558"/>
      <c r="M13" s="558"/>
      <c r="N13" s="558"/>
      <c r="O13" s="558"/>
      <c r="P13" s="558"/>
      <c r="Q13" s="559"/>
      <c r="R13" s="560">
        <v>23034971</v>
      </c>
      <c r="S13" s="561"/>
      <c r="T13" s="561"/>
      <c r="U13" s="561"/>
      <c r="V13" s="561"/>
      <c r="W13" s="561"/>
      <c r="X13" s="561"/>
      <c r="Y13" s="562"/>
      <c r="Z13" s="563">
        <v>3.4</v>
      </c>
      <c r="AA13" s="644"/>
      <c r="AB13" s="644"/>
      <c r="AC13" s="645"/>
      <c r="AD13" s="566">
        <v>23034971</v>
      </c>
      <c r="AE13" s="561"/>
      <c r="AF13" s="561"/>
      <c r="AG13" s="561"/>
      <c r="AH13" s="561"/>
      <c r="AI13" s="561"/>
      <c r="AJ13" s="561"/>
      <c r="AK13" s="562"/>
      <c r="AL13" s="563">
        <v>6.9</v>
      </c>
      <c r="AM13" s="644"/>
      <c r="AN13" s="644"/>
      <c r="AO13" s="646"/>
      <c r="AP13" s="557" t="s">
        <v>223</v>
      </c>
      <c r="AQ13" s="558"/>
      <c r="AR13" s="558"/>
      <c r="AS13" s="558"/>
      <c r="AT13" s="558"/>
      <c r="AU13" s="558"/>
      <c r="AV13" s="558"/>
      <c r="AW13" s="558"/>
      <c r="AX13" s="558"/>
      <c r="AY13" s="558"/>
      <c r="AZ13" s="558"/>
      <c r="BA13" s="558"/>
      <c r="BB13" s="558"/>
      <c r="BC13" s="559"/>
      <c r="BD13" s="560">
        <v>1030682</v>
      </c>
      <c r="BE13" s="561"/>
      <c r="BF13" s="561"/>
      <c r="BG13" s="561"/>
      <c r="BH13" s="561"/>
      <c r="BI13" s="561"/>
      <c r="BJ13" s="561"/>
      <c r="BK13" s="562"/>
      <c r="BL13" s="643">
        <v>0.7</v>
      </c>
      <c r="BM13" s="643"/>
      <c r="BN13" s="643"/>
      <c r="BO13" s="643"/>
      <c r="BP13" s="638" t="s">
        <v>119</v>
      </c>
      <c r="BQ13" s="638"/>
      <c r="BR13" s="638"/>
      <c r="BS13" s="638"/>
      <c r="BT13" s="638"/>
      <c r="BU13" s="638"/>
      <c r="BV13" s="638"/>
      <c r="BW13" s="639"/>
      <c r="BY13" s="557" t="s">
        <v>224</v>
      </c>
      <c r="BZ13" s="558"/>
      <c r="CA13" s="558"/>
      <c r="CB13" s="558"/>
      <c r="CC13" s="558"/>
      <c r="CD13" s="558"/>
      <c r="CE13" s="558"/>
      <c r="CF13" s="558"/>
      <c r="CG13" s="558"/>
      <c r="CH13" s="558"/>
      <c r="CI13" s="558"/>
      <c r="CJ13" s="558"/>
      <c r="CK13" s="558"/>
      <c r="CL13" s="559"/>
      <c r="CM13" s="560">
        <v>94488665</v>
      </c>
      <c r="CN13" s="561"/>
      <c r="CO13" s="561"/>
      <c r="CP13" s="561"/>
      <c r="CQ13" s="561"/>
      <c r="CR13" s="561"/>
      <c r="CS13" s="561"/>
      <c r="CT13" s="562"/>
      <c r="CU13" s="563">
        <v>14.3</v>
      </c>
      <c r="CV13" s="644"/>
      <c r="CW13" s="644"/>
      <c r="CX13" s="645"/>
      <c r="CY13" s="566">
        <v>75578633</v>
      </c>
      <c r="CZ13" s="561"/>
      <c r="DA13" s="561"/>
      <c r="DB13" s="561"/>
      <c r="DC13" s="561"/>
      <c r="DD13" s="561"/>
      <c r="DE13" s="561"/>
      <c r="DF13" s="561"/>
      <c r="DG13" s="561"/>
      <c r="DH13" s="561"/>
      <c r="DI13" s="561"/>
      <c r="DJ13" s="561"/>
      <c r="DK13" s="562"/>
      <c r="DL13" s="566">
        <v>19148729</v>
      </c>
      <c r="DM13" s="561"/>
      <c r="DN13" s="561"/>
      <c r="DO13" s="561"/>
      <c r="DP13" s="561"/>
      <c r="DQ13" s="561"/>
      <c r="DR13" s="561"/>
      <c r="DS13" s="561"/>
      <c r="DT13" s="561"/>
      <c r="DU13" s="561"/>
      <c r="DV13" s="561"/>
      <c r="DW13" s="561"/>
      <c r="DX13" s="660"/>
    </row>
    <row r="14" spans="2:138" ht="11.25" customHeight="1" x14ac:dyDescent="0.15">
      <c r="B14" s="557" t="s">
        <v>225</v>
      </c>
      <c r="C14" s="558"/>
      <c r="D14" s="558"/>
      <c r="E14" s="558"/>
      <c r="F14" s="558"/>
      <c r="G14" s="558"/>
      <c r="H14" s="558"/>
      <c r="I14" s="558"/>
      <c r="J14" s="558"/>
      <c r="K14" s="558"/>
      <c r="L14" s="558"/>
      <c r="M14" s="558"/>
      <c r="N14" s="558"/>
      <c r="O14" s="558"/>
      <c r="P14" s="558"/>
      <c r="Q14" s="559"/>
      <c r="R14" s="560" t="s">
        <v>119</v>
      </c>
      <c r="S14" s="561"/>
      <c r="T14" s="561"/>
      <c r="U14" s="561"/>
      <c r="V14" s="561"/>
      <c r="W14" s="561"/>
      <c r="X14" s="561"/>
      <c r="Y14" s="562"/>
      <c r="Z14" s="563" t="s">
        <v>119</v>
      </c>
      <c r="AA14" s="644"/>
      <c r="AB14" s="644"/>
      <c r="AC14" s="645"/>
      <c r="AD14" s="566" t="s">
        <v>119</v>
      </c>
      <c r="AE14" s="561"/>
      <c r="AF14" s="561"/>
      <c r="AG14" s="561"/>
      <c r="AH14" s="561"/>
      <c r="AI14" s="561"/>
      <c r="AJ14" s="561"/>
      <c r="AK14" s="562"/>
      <c r="AL14" s="563" t="s">
        <v>119</v>
      </c>
      <c r="AM14" s="644"/>
      <c r="AN14" s="644"/>
      <c r="AO14" s="646"/>
      <c r="AP14" s="557" t="s">
        <v>226</v>
      </c>
      <c r="AQ14" s="558"/>
      <c r="AR14" s="558"/>
      <c r="AS14" s="558"/>
      <c r="AT14" s="558"/>
      <c r="AU14" s="558"/>
      <c r="AV14" s="558"/>
      <c r="AW14" s="558"/>
      <c r="AX14" s="558"/>
      <c r="AY14" s="558"/>
      <c r="AZ14" s="558"/>
      <c r="BA14" s="558"/>
      <c r="BB14" s="558"/>
      <c r="BC14" s="559"/>
      <c r="BD14" s="560">
        <v>1478577</v>
      </c>
      <c r="BE14" s="561"/>
      <c r="BF14" s="561"/>
      <c r="BG14" s="561"/>
      <c r="BH14" s="561"/>
      <c r="BI14" s="561"/>
      <c r="BJ14" s="561"/>
      <c r="BK14" s="562"/>
      <c r="BL14" s="643">
        <v>1</v>
      </c>
      <c r="BM14" s="643"/>
      <c r="BN14" s="643"/>
      <c r="BO14" s="643"/>
      <c r="BP14" s="638" t="s">
        <v>119</v>
      </c>
      <c r="BQ14" s="638"/>
      <c r="BR14" s="638"/>
      <c r="BS14" s="638"/>
      <c r="BT14" s="638"/>
      <c r="BU14" s="638"/>
      <c r="BV14" s="638"/>
      <c r="BW14" s="639"/>
      <c r="BY14" s="557" t="s">
        <v>227</v>
      </c>
      <c r="BZ14" s="558"/>
      <c r="CA14" s="558"/>
      <c r="CB14" s="558"/>
      <c r="CC14" s="558"/>
      <c r="CD14" s="558"/>
      <c r="CE14" s="558"/>
      <c r="CF14" s="558"/>
      <c r="CG14" s="558"/>
      <c r="CH14" s="558"/>
      <c r="CI14" s="558"/>
      <c r="CJ14" s="558"/>
      <c r="CK14" s="558"/>
      <c r="CL14" s="559"/>
      <c r="CM14" s="560">
        <v>27518853</v>
      </c>
      <c r="CN14" s="561"/>
      <c r="CO14" s="561"/>
      <c r="CP14" s="561"/>
      <c r="CQ14" s="561"/>
      <c r="CR14" s="561"/>
      <c r="CS14" s="561"/>
      <c r="CT14" s="562"/>
      <c r="CU14" s="563">
        <v>4.2</v>
      </c>
      <c r="CV14" s="644"/>
      <c r="CW14" s="644"/>
      <c r="CX14" s="645"/>
      <c r="CY14" s="566">
        <v>1761124</v>
      </c>
      <c r="CZ14" s="561"/>
      <c r="DA14" s="561"/>
      <c r="DB14" s="561"/>
      <c r="DC14" s="561"/>
      <c r="DD14" s="561"/>
      <c r="DE14" s="561"/>
      <c r="DF14" s="561"/>
      <c r="DG14" s="561"/>
      <c r="DH14" s="561"/>
      <c r="DI14" s="561"/>
      <c r="DJ14" s="561"/>
      <c r="DK14" s="562"/>
      <c r="DL14" s="566">
        <v>25072827</v>
      </c>
      <c r="DM14" s="561"/>
      <c r="DN14" s="561"/>
      <c r="DO14" s="561"/>
      <c r="DP14" s="561"/>
      <c r="DQ14" s="561"/>
      <c r="DR14" s="561"/>
      <c r="DS14" s="561"/>
      <c r="DT14" s="561"/>
      <c r="DU14" s="561"/>
      <c r="DV14" s="561"/>
      <c r="DW14" s="561"/>
      <c r="DX14" s="660"/>
    </row>
    <row r="15" spans="2:138" ht="11.25" customHeight="1" x14ac:dyDescent="0.15">
      <c r="B15" s="557" t="s">
        <v>228</v>
      </c>
      <c r="C15" s="558"/>
      <c r="D15" s="558"/>
      <c r="E15" s="558"/>
      <c r="F15" s="558"/>
      <c r="G15" s="558"/>
      <c r="H15" s="558"/>
      <c r="I15" s="558"/>
      <c r="J15" s="558"/>
      <c r="K15" s="558"/>
      <c r="L15" s="558"/>
      <c r="M15" s="558"/>
      <c r="N15" s="558"/>
      <c r="O15" s="558"/>
      <c r="P15" s="558"/>
      <c r="Q15" s="559"/>
      <c r="R15" s="560">
        <v>3598482</v>
      </c>
      <c r="S15" s="561"/>
      <c r="T15" s="561"/>
      <c r="U15" s="561"/>
      <c r="V15" s="561"/>
      <c r="W15" s="561"/>
      <c r="X15" s="561"/>
      <c r="Y15" s="562"/>
      <c r="Z15" s="563">
        <v>0.5</v>
      </c>
      <c r="AA15" s="644"/>
      <c r="AB15" s="644"/>
      <c r="AC15" s="645"/>
      <c r="AD15" s="566">
        <v>3598482</v>
      </c>
      <c r="AE15" s="561"/>
      <c r="AF15" s="561"/>
      <c r="AG15" s="561"/>
      <c r="AH15" s="561"/>
      <c r="AI15" s="561"/>
      <c r="AJ15" s="561"/>
      <c r="AK15" s="562"/>
      <c r="AL15" s="563">
        <v>1.1000000000000001</v>
      </c>
      <c r="AM15" s="644"/>
      <c r="AN15" s="644"/>
      <c r="AO15" s="646"/>
      <c r="AP15" s="557" t="s">
        <v>229</v>
      </c>
      <c r="AQ15" s="558"/>
      <c r="AR15" s="558"/>
      <c r="AS15" s="558"/>
      <c r="AT15" s="558"/>
      <c r="AU15" s="558"/>
      <c r="AV15" s="558"/>
      <c r="AW15" s="558"/>
      <c r="AX15" s="558"/>
      <c r="AY15" s="558"/>
      <c r="AZ15" s="558"/>
      <c r="BA15" s="558"/>
      <c r="BB15" s="558"/>
      <c r="BC15" s="559"/>
      <c r="BD15" s="560">
        <v>26613066</v>
      </c>
      <c r="BE15" s="561"/>
      <c r="BF15" s="561"/>
      <c r="BG15" s="561"/>
      <c r="BH15" s="561"/>
      <c r="BI15" s="561"/>
      <c r="BJ15" s="561"/>
      <c r="BK15" s="562"/>
      <c r="BL15" s="643">
        <v>18.100000000000001</v>
      </c>
      <c r="BM15" s="643"/>
      <c r="BN15" s="643"/>
      <c r="BO15" s="643"/>
      <c r="BP15" s="638" t="s">
        <v>119</v>
      </c>
      <c r="BQ15" s="638"/>
      <c r="BR15" s="638"/>
      <c r="BS15" s="638"/>
      <c r="BT15" s="638"/>
      <c r="BU15" s="638"/>
      <c r="BV15" s="638"/>
      <c r="BW15" s="639"/>
      <c r="BY15" s="557" t="s">
        <v>230</v>
      </c>
      <c r="BZ15" s="558"/>
      <c r="CA15" s="558"/>
      <c r="CB15" s="558"/>
      <c r="CC15" s="558"/>
      <c r="CD15" s="558"/>
      <c r="CE15" s="558"/>
      <c r="CF15" s="558"/>
      <c r="CG15" s="558"/>
      <c r="CH15" s="558"/>
      <c r="CI15" s="558"/>
      <c r="CJ15" s="558"/>
      <c r="CK15" s="558"/>
      <c r="CL15" s="559"/>
      <c r="CM15" s="560" t="s">
        <v>119</v>
      </c>
      <c r="CN15" s="561"/>
      <c r="CO15" s="561"/>
      <c r="CP15" s="561"/>
      <c r="CQ15" s="561"/>
      <c r="CR15" s="561"/>
      <c r="CS15" s="561"/>
      <c r="CT15" s="562"/>
      <c r="CU15" s="563" t="s">
        <v>119</v>
      </c>
      <c r="CV15" s="644"/>
      <c r="CW15" s="644"/>
      <c r="CX15" s="645"/>
      <c r="CY15" s="566" t="s">
        <v>119</v>
      </c>
      <c r="CZ15" s="561"/>
      <c r="DA15" s="561"/>
      <c r="DB15" s="561"/>
      <c r="DC15" s="561"/>
      <c r="DD15" s="561"/>
      <c r="DE15" s="561"/>
      <c r="DF15" s="561"/>
      <c r="DG15" s="561"/>
      <c r="DH15" s="561"/>
      <c r="DI15" s="561"/>
      <c r="DJ15" s="561"/>
      <c r="DK15" s="562"/>
      <c r="DL15" s="566" t="s">
        <v>119</v>
      </c>
      <c r="DM15" s="561"/>
      <c r="DN15" s="561"/>
      <c r="DO15" s="561"/>
      <c r="DP15" s="561"/>
      <c r="DQ15" s="561"/>
      <c r="DR15" s="561"/>
      <c r="DS15" s="561"/>
      <c r="DT15" s="561"/>
      <c r="DU15" s="561"/>
      <c r="DV15" s="561"/>
      <c r="DW15" s="561"/>
      <c r="DX15" s="660"/>
    </row>
    <row r="16" spans="2:138" ht="11.25" customHeight="1" x14ac:dyDescent="0.15">
      <c r="B16" s="557" t="s">
        <v>231</v>
      </c>
      <c r="C16" s="558"/>
      <c r="D16" s="558"/>
      <c r="E16" s="558"/>
      <c r="F16" s="558"/>
      <c r="G16" s="558"/>
      <c r="H16" s="558"/>
      <c r="I16" s="558"/>
      <c r="J16" s="558"/>
      <c r="K16" s="558"/>
      <c r="L16" s="558"/>
      <c r="M16" s="558"/>
      <c r="N16" s="558"/>
      <c r="O16" s="558"/>
      <c r="P16" s="558"/>
      <c r="Q16" s="559"/>
      <c r="R16" s="560">
        <v>657215</v>
      </c>
      <c r="S16" s="561"/>
      <c r="T16" s="561"/>
      <c r="U16" s="561"/>
      <c r="V16" s="561"/>
      <c r="W16" s="561"/>
      <c r="X16" s="561"/>
      <c r="Y16" s="562"/>
      <c r="Z16" s="563">
        <v>0.1</v>
      </c>
      <c r="AA16" s="644"/>
      <c r="AB16" s="644"/>
      <c r="AC16" s="645"/>
      <c r="AD16" s="566">
        <v>657215</v>
      </c>
      <c r="AE16" s="561"/>
      <c r="AF16" s="561"/>
      <c r="AG16" s="561"/>
      <c r="AH16" s="561"/>
      <c r="AI16" s="561"/>
      <c r="AJ16" s="561"/>
      <c r="AK16" s="562"/>
      <c r="AL16" s="563">
        <v>0.2</v>
      </c>
      <c r="AM16" s="644"/>
      <c r="AN16" s="644"/>
      <c r="AO16" s="646"/>
      <c r="AP16" s="557" t="s">
        <v>232</v>
      </c>
      <c r="AQ16" s="558"/>
      <c r="AR16" s="558"/>
      <c r="AS16" s="558"/>
      <c r="AT16" s="558"/>
      <c r="AU16" s="558"/>
      <c r="AV16" s="558"/>
      <c r="AW16" s="558"/>
      <c r="AX16" s="558"/>
      <c r="AY16" s="558"/>
      <c r="AZ16" s="558"/>
      <c r="BA16" s="558"/>
      <c r="BB16" s="558"/>
      <c r="BC16" s="559"/>
      <c r="BD16" s="560">
        <v>1219069</v>
      </c>
      <c r="BE16" s="561"/>
      <c r="BF16" s="561"/>
      <c r="BG16" s="561"/>
      <c r="BH16" s="561"/>
      <c r="BI16" s="561"/>
      <c r="BJ16" s="561"/>
      <c r="BK16" s="562"/>
      <c r="BL16" s="643">
        <v>0.8</v>
      </c>
      <c r="BM16" s="643"/>
      <c r="BN16" s="643"/>
      <c r="BO16" s="643"/>
      <c r="BP16" s="638" t="s">
        <v>119</v>
      </c>
      <c r="BQ16" s="638"/>
      <c r="BR16" s="638"/>
      <c r="BS16" s="638"/>
      <c r="BT16" s="638"/>
      <c r="BU16" s="638"/>
      <c r="BV16" s="638"/>
      <c r="BW16" s="639"/>
      <c r="BY16" s="557" t="s">
        <v>233</v>
      </c>
      <c r="BZ16" s="558"/>
      <c r="CA16" s="558"/>
      <c r="CB16" s="558"/>
      <c r="CC16" s="558"/>
      <c r="CD16" s="558"/>
      <c r="CE16" s="558"/>
      <c r="CF16" s="558"/>
      <c r="CG16" s="558"/>
      <c r="CH16" s="558"/>
      <c r="CI16" s="558"/>
      <c r="CJ16" s="558"/>
      <c r="CK16" s="558"/>
      <c r="CL16" s="559"/>
      <c r="CM16" s="560">
        <v>111599333</v>
      </c>
      <c r="CN16" s="561"/>
      <c r="CO16" s="561"/>
      <c r="CP16" s="561"/>
      <c r="CQ16" s="561"/>
      <c r="CR16" s="561"/>
      <c r="CS16" s="561"/>
      <c r="CT16" s="562"/>
      <c r="CU16" s="563">
        <v>16.899999999999999</v>
      </c>
      <c r="CV16" s="644"/>
      <c r="CW16" s="644"/>
      <c r="CX16" s="645"/>
      <c r="CY16" s="566">
        <v>2351547</v>
      </c>
      <c r="CZ16" s="561"/>
      <c r="DA16" s="561"/>
      <c r="DB16" s="561"/>
      <c r="DC16" s="561"/>
      <c r="DD16" s="561"/>
      <c r="DE16" s="561"/>
      <c r="DF16" s="561"/>
      <c r="DG16" s="561"/>
      <c r="DH16" s="561"/>
      <c r="DI16" s="561"/>
      <c r="DJ16" s="561"/>
      <c r="DK16" s="562"/>
      <c r="DL16" s="566">
        <v>85599509</v>
      </c>
      <c r="DM16" s="561"/>
      <c r="DN16" s="561"/>
      <c r="DO16" s="561"/>
      <c r="DP16" s="561"/>
      <c r="DQ16" s="561"/>
      <c r="DR16" s="561"/>
      <c r="DS16" s="561"/>
      <c r="DT16" s="561"/>
      <c r="DU16" s="561"/>
      <c r="DV16" s="561"/>
      <c r="DW16" s="561"/>
      <c r="DX16" s="660"/>
    </row>
    <row r="17" spans="2:128" ht="11.25" customHeight="1" x14ac:dyDescent="0.15">
      <c r="B17" s="557" t="s">
        <v>234</v>
      </c>
      <c r="C17" s="558"/>
      <c r="D17" s="558"/>
      <c r="E17" s="558"/>
      <c r="F17" s="558"/>
      <c r="G17" s="558"/>
      <c r="H17" s="558"/>
      <c r="I17" s="558"/>
      <c r="J17" s="558"/>
      <c r="K17" s="558"/>
      <c r="L17" s="558"/>
      <c r="M17" s="558"/>
      <c r="N17" s="558"/>
      <c r="O17" s="558"/>
      <c r="P17" s="558"/>
      <c r="Q17" s="559"/>
      <c r="R17" s="560">
        <v>2941267</v>
      </c>
      <c r="S17" s="561"/>
      <c r="T17" s="561"/>
      <c r="U17" s="561"/>
      <c r="V17" s="561"/>
      <c r="W17" s="561"/>
      <c r="X17" s="561"/>
      <c r="Y17" s="562"/>
      <c r="Z17" s="563">
        <v>0.4</v>
      </c>
      <c r="AA17" s="644"/>
      <c r="AB17" s="644"/>
      <c r="AC17" s="645"/>
      <c r="AD17" s="566">
        <v>2941267</v>
      </c>
      <c r="AE17" s="561"/>
      <c r="AF17" s="561"/>
      <c r="AG17" s="561"/>
      <c r="AH17" s="561"/>
      <c r="AI17" s="561"/>
      <c r="AJ17" s="561"/>
      <c r="AK17" s="562"/>
      <c r="AL17" s="563">
        <v>0.9</v>
      </c>
      <c r="AM17" s="644"/>
      <c r="AN17" s="644"/>
      <c r="AO17" s="646"/>
      <c r="AP17" s="557" t="s">
        <v>235</v>
      </c>
      <c r="AQ17" s="558"/>
      <c r="AR17" s="558"/>
      <c r="AS17" s="558"/>
      <c r="AT17" s="558"/>
      <c r="AU17" s="558"/>
      <c r="AV17" s="558"/>
      <c r="AW17" s="558"/>
      <c r="AX17" s="558"/>
      <c r="AY17" s="558"/>
      <c r="AZ17" s="558"/>
      <c r="BA17" s="558"/>
      <c r="BB17" s="558"/>
      <c r="BC17" s="559"/>
      <c r="BD17" s="560">
        <v>25393997</v>
      </c>
      <c r="BE17" s="561"/>
      <c r="BF17" s="561"/>
      <c r="BG17" s="561"/>
      <c r="BH17" s="561"/>
      <c r="BI17" s="561"/>
      <c r="BJ17" s="561"/>
      <c r="BK17" s="562"/>
      <c r="BL17" s="643">
        <v>17.2</v>
      </c>
      <c r="BM17" s="643"/>
      <c r="BN17" s="643"/>
      <c r="BO17" s="643"/>
      <c r="BP17" s="638" t="s">
        <v>119</v>
      </c>
      <c r="BQ17" s="638"/>
      <c r="BR17" s="638"/>
      <c r="BS17" s="638"/>
      <c r="BT17" s="638"/>
      <c r="BU17" s="638"/>
      <c r="BV17" s="638"/>
      <c r="BW17" s="639"/>
      <c r="BY17" s="557" t="s">
        <v>236</v>
      </c>
      <c r="BZ17" s="558"/>
      <c r="CA17" s="558"/>
      <c r="CB17" s="558"/>
      <c r="CC17" s="558"/>
      <c r="CD17" s="558"/>
      <c r="CE17" s="558"/>
      <c r="CF17" s="558"/>
      <c r="CG17" s="558"/>
      <c r="CH17" s="558"/>
      <c r="CI17" s="558"/>
      <c r="CJ17" s="558"/>
      <c r="CK17" s="558"/>
      <c r="CL17" s="559"/>
      <c r="CM17" s="560">
        <v>13179433</v>
      </c>
      <c r="CN17" s="561"/>
      <c r="CO17" s="561"/>
      <c r="CP17" s="561"/>
      <c r="CQ17" s="561"/>
      <c r="CR17" s="561"/>
      <c r="CS17" s="561"/>
      <c r="CT17" s="562"/>
      <c r="CU17" s="563">
        <v>2</v>
      </c>
      <c r="CV17" s="644"/>
      <c r="CW17" s="644"/>
      <c r="CX17" s="645"/>
      <c r="CY17" s="566" t="s">
        <v>119</v>
      </c>
      <c r="CZ17" s="561"/>
      <c r="DA17" s="561"/>
      <c r="DB17" s="561"/>
      <c r="DC17" s="561"/>
      <c r="DD17" s="561"/>
      <c r="DE17" s="561"/>
      <c r="DF17" s="561"/>
      <c r="DG17" s="561"/>
      <c r="DH17" s="561"/>
      <c r="DI17" s="561"/>
      <c r="DJ17" s="561"/>
      <c r="DK17" s="562"/>
      <c r="DL17" s="566">
        <v>330724</v>
      </c>
      <c r="DM17" s="561"/>
      <c r="DN17" s="561"/>
      <c r="DO17" s="561"/>
      <c r="DP17" s="561"/>
      <c r="DQ17" s="561"/>
      <c r="DR17" s="561"/>
      <c r="DS17" s="561"/>
      <c r="DT17" s="561"/>
      <c r="DU17" s="561"/>
      <c r="DV17" s="561"/>
      <c r="DW17" s="561"/>
      <c r="DX17" s="660"/>
    </row>
    <row r="18" spans="2:128" ht="11.25" customHeight="1" x14ac:dyDescent="0.15">
      <c r="B18" s="661" t="s">
        <v>237</v>
      </c>
      <c r="C18" s="662"/>
      <c r="D18" s="662"/>
      <c r="E18" s="662"/>
      <c r="F18" s="662"/>
      <c r="G18" s="662"/>
      <c r="H18" s="662"/>
      <c r="I18" s="662"/>
      <c r="J18" s="662"/>
      <c r="K18" s="662"/>
      <c r="L18" s="662"/>
      <c r="M18" s="662"/>
      <c r="N18" s="662"/>
      <c r="O18" s="662"/>
      <c r="P18" s="662"/>
      <c r="Q18" s="663"/>
      <c r="R18" s="560" t="s">
        <v>119</v>
      </c>
      <c r="S18" s="561"/>
      <c r="T18" s="561"/>
      <c r="U18" s="561"/>
      <c r="V18" s="561"/>
      <c r="W18" s="561"/>
      <c r="X18" s="561"/>
      <c r="Y18" s="562"/>
      <c r="Z18" s="563" t="s">
        <v>119</v>
      </c>
      <c r="AA18" s="644"/>
      <c r="AB18" s="644"/>
      <c r="AC18" s="645"/>
      <c r="AD18" s="566" t="s">
        <v>119</v>
      </c>
      <c r="AE18" s="561"/>
      <c r="AF18" s="561"/>
      <c r="AG18" s="561"/>
      <c r="AH18" s="561"/>
      <c r="AI18" s="561"/>
      <c r="AJ18" s="561"/>
      <c r="AK18" s="562"/>
      <c r="AL18" s="563" t="s">
        <v>119</v>
      </c>
      <c r="AM18" s="644"/>
      <c r="AN18" s="644"/>
      <c r="AO18" s="646"/>
      <c r="AP18" s="557" t="s">
        <v>238</v>
      </c>
      <c r="AQ18" s="558"/>
      <c r="AR18" s="558"/>
      <c r="AS18" s="558"/>
      <c r="AT18" s="558"/>
      <c r="AU18" s="558"/>
      <c r="AV18" s="558"/>
      <c r="AW18" s="558"/>
      <c r="AX18" s="558"/>
      <c r="AY18" s="558"/>
      <c r="AZ18" s="558"/>
      <c r="BA18" s="558"/>
      <c r="BB18" s="558"/>
      <c r="BC18" s="559"/>
      <c r="BD18" s="560">
        <v>57127727</v>
      </c>
      <c r="BE18" s="561"/>
      <c r="BF18" s="561"/>
      <c r="BG18" s="561"/>
      <c r="BH18" s="561"/>
      <c r="BI18" s="561"/>
      <c r="BJ18" s="561"/>
      <c r="BK18" s="562"/>
      <c r="BL18" s="643">
        <v>38.799999999999997</v>
      </c>
      <c r="BM18" s="643"/>
      <c r="BN18" s="643"/>
      <c r="BO18" s="643"/>
      <c r="BP18" s="638" t="s">
        <v>119</v>
      </c>
      <c r="BQ18" s="638"/>
      <c r="BR18" s="638"/>
      <c r="BS18" s="638"/>
      <c r="BT18" s="638"/>
      <c r="BU18" s="638"/>
      <c r="BV18" s="638"/>
      <c r="BW18" s="639"/>
      <c r="BY18" s="557" t="s">
        <v>239</v>
      </c>
      <c r="BZ18" s="558"/>
      <c r="CA18" s="558"/>
      <c r="CB18" s="558"/>
      <c r="CC18" s="558"/>
      <c r="CD18" s="558"/>
      <c r="CE18" s="558"/>
      <c r="CF18" s="558"/>
      <c r="CG18" s="558"/>
      <c r="CH18" s="558"/>
      <c r="CI18" s="558"/>
      <c r="CJ18" s="558"/>
      <c r="CK18" s="558"/>
      <c r="CL18" s="559"/>
      <c r="CM18" s="560">
        <v>87258256</v>
      </c>
      <c r="CN18" s="561"/>
      <c r="CO18" s="561"/>
      <c r="CP18" s="561"/>
      <c r="CQ18" s="561"/>
      <c r="CR18" s="561"/>
      <c r="CS18" s="561"/>
      <c r="CT18" s="562"/>
      <c r="CU18" s="563">
        <v>13.2</v>
      </c>
      <c r="CV18" s="644"/>
      <c r="CW18" s="644"/>
      <c r="CX18" s="645"/>
      <c r="CY18" s="566" t="s">
        <v>119</v>
      </c>
      <c r="CZ18" s="561"/>
      <c r="DA18" s="561"/>
      <c r="DB18" s="561"/>
      <c r="DC18" s="561"/>
      <c r="DD18" s="561"/>
      <c r="DE18" s="561"/>
      <c r="DF18" s="561"/>
      <c r="DG18" s="561"/>
      <c r="DH18" s="561"/>
      <c r="DI18" s="561"/>
      <c r="DJ18" s="561"/>
      <c r="DK18" s="562"/>
      <c r="DL18" s="566">
        <v>85507092</v>
      </c>
      <c r="DM18" s="561"/>
      <c r="DN18" s="561"/>
      <c r="DO18" s="561"/>
      <c r="DP18" s="561"/>
      <c r="DQ18" s="561"/>
      <c r="DR18" s="561"/>
      <c r="DS18" s="561"/>
      <c r="DT18" s="561"/>
      <c r="DU18" s="561"/>
      <c r="DV18" s="561"/>
      <c r="DW18" s="561"/>
      <c r="DX18" s="660"/>
    </row>
    <row r="19" spans="2:128" ht="11.25" customHeight="1" x14ac:dyDescent="0.15">
      <c r="B19" s="557" t="s">
        <v>240</v>
      </c>
      <c r="C19" s="558"/>
      <c r="D19" s="558"/>
      <c r="E19" s="558"/>
      <c r="F19" s="558"/>
      <c r="G19" s="558"/>
      <c r="H19" s="558"/>
      <c r="I19" s="558"/>
      <c r="J19" s="558"/>
      <c r="K19" s="558"/>
      <c r="L19" s="558"/>
      <c r="M19" s="558"/>
      <c r="N19" s="558"/>
      <c r="O19" s="558"/>
      <c r="P19" s="558"/>
      <c r="Q19" s="559"/>
      <c r="R19" s="560">
        <v>197140878</v>
      </c>
      <c r="S19" s="561"/>
      <c r="T19" s="561"/>
      <c r="U19" s="561"/>
      <c r="V19" s="561"/>
      <c r="W19" s="561"/>
      <c r="X19" s="561"/>
      <c r="Y19" s="562"/>
      <c r="Z19" s="563">
        <v>29.2</v>
      </c>
      <c r="AA19" s="644"/>
      <c r="AB19" s="644"/>
      <c r="AC19" s="645"/>
      <c r="AD19" s="566">
        <v>191696933</v>
      </c>
      <c r="AE19" s="561"/>
      <c r="AF19" s="561"/>
      <c r="AG19" s="561"/>
      <c r="AH19" s="561"/>
      <c r="AI19" s="561"/>
      <c r="AJ19" s="561"/>
      <c r="AK19" s="562"/>
      <c r="AL19" s="563">
        <v>57</v>
      </c>
      <c r="AM19" s="644"/>
      <c r="AN19" s="644"/>
      <c r="AO19" s="646"/>
      <c r="AP19" s="557" t="s">
        <v>241</v>
      </c>
      <c r="AQ19" s="558"/>
      <c r="AR19" s="558"/>
      <c r="AS19" s="558"/>
      <c r="AT19" s="558"/>
      <c r="AU19" s="558"/>
      <c r="AV19" s="558"/>
      <c r="AW19" s="558"/>
      <c r="AX19" s="558"/>
      <c r="AY19" s="558"/>
      <c r="AZ19" s="558"/>
      <c r="BA19" s="558"/>
      <c r="BB19" s="558"/>
      <c r="BC19" s="559"/>
      <c r="BD19" s="560">
        <v>1947389</v>
      </c>
      <c r="BE19" s="561"/>
      <c r="BF19" s="561"/>
      <c r="BG19" s="561"/>
      <c r="BH19" s="561"/>
      <c r="BI19" s="561"/>
      <c r="BJ19" s="561"/>
      <c r="BK19" s="562"/>
      <c r="BL19" s="643">
        <v>1.3</v>
      </c>
      <c r="BM19" s="643"/>
      <c r="BN19" s="643"/>
      <c r="BO19" s="643"/>
      <c r="BP19" s="638" t="s">
        <v>119</v>
      </c>
      <c r="BQ19" s="638"/>
      <c r="BR19" s="638"/>
      <c r="BS19" s="638"/>
      <c r="BT19" s="638"/>
      <c r="BU19" s="638"/>
      <c r="BV19" s="638"/>
      <c r="BW19" s="639"/>
      <c r="BY19" s="557" t="s">
        <v>242</v>
      </c>
      <c r="BZ19" s="558"/>
      <c r="CA19" s="558"/>
      <c r="CB19" s="558"/>
      <c r="CC19" s="558"/>
      <c r="CD19" s="558"/>
      <c r="CE19" s="558"/>
      <c r="CF19" s="558"/>
      <c r="CG19" s="558"/>
      <c r="CH19" s="558"/>
      <c r="CI19" s="558"/>
      <c r="CJ19" s="558"/>
      <c r="CK19" s="558"/>
      <c r="CL19" s="559"/>
      <c r="CM19" s="560" t="s">
        <v>119</v>
      </c>
      <c r="CN19" s="561"/>
      <c r="CO19" s="561"/>
      <c r="CP19" s="561"/>
      <c r="CQ19" s="561"/>
      <c r="CR19" s="561"/>
      <c r="CS19" s="561"/>
      <c r="CT19" s="562"/>
      <c r="CU19" s="563" t="s">
        <v>119</v>
      </c>
      <c r="CV19" s="644"/>
      <c r="CW19" s="644"/>
      <c r="CX19" s="645"/>
      <c r="CY19" s="566" t="s">
        <v>119</v>
      </c>
      <c r="CZ19" s="561"/>
      <c r="DA19" s="561"/>
      <c r="DB19" s="561"/>
      <c r="DC19" s="561"/>
      <c r="DD19" s="561"/>
      <c r="DE19" s="561"/>
      <c r="DF19" s="561"/>
      <c r="DG19" s="561"/>
      <c r="DH19" s="561"/>
      <c r="DI19" s="561"/>
      <c r="DJ19" s="561"/>
      <c r="DK19" s="562"/>
      <c r="DL19" s="566" t="s">
        <v>119</v>
      </c>
      <c r="DM19" s="561"/>
      <c r="DN19" s="561"/>
      <c r="DO19" s="561"/>
      <c r="DP19" s="561"/>
      <c r="DQ19" s="561"/>
      <c r="DR19" s="561"/>
      <c r="DS19" s="561"/>
      <c r="DT19" s="561"/>
      <c r="DU19" s="561"/>
      <c r="DV19" s="561"/>
      <c r="DW19" s="561"/>
      <c r="DX19" s="660"/>
    </row>
    <row r="20" spans="2:128" ht="11.25" customHeight="1" x14ac:dyDescent="0.15">
      <c r="B20" s="557" t="s">
        <v>243</v>
      </c>
      <c r="C20" s="558"/>
      <c r="D20" s="558"/>
      <c r="E20" s="558"/>
      <c r="F20" s="558"/>
      <c r="G20" s="558"/>
      <c r="H20" s="558"/>
      <c r="I20" s="558"/>
      <c r="J20" s="558"/>
      <c r="K20" s="558"/>
      <c r="L20" s="558"/>
      <c r="M20" s="558"/>
      <c r="N20" s="558"/>
      <c r="O20" s="558"/>
      <c r="P20" s="558"/>
      <c r="Q20" s="559"/>
      <c r="R20" s="560">
        <v>191696933</v>
      </c>
      <c r="S20" s="561"/>
      <c r="T20" s="561"/>
      <c r="U20" s="561"/>
      <c r="V20" s="561"/>
      <c r="W20" s="561"/>
      <c r="X20" s="561"/>
      <c r="Y20" s="562"/>
      <c r="Z20" s="563">
        <v>28.4</v>
      </c>
      <c r="AA20" s="644"/>
      <c r="AB20" s="644"/>
      <c r="AC20" s="645"/>
      <c r="AD20" s="566">
        <v>191696933</v>
      </c>
      <c r="AE20" s="561"/>
      <c r="AF20" s="561"/>
      <c r="AG20" s="561"/>
      <c r="AH20" s="561"/>
      <c r="AI20" s="561"/>
      <c r="AJ20" s="561"/>
      <c r="AK20" s="562"/>
      <c r="AL20" s="563">
        <v>57</v>
      </c>
      <c r="AM20" s="644"/>
      <c r="AN20" s="644"/>
      <c r="AO20" s="646"/>
      <c r="AP20" s="557" t="s">
        <v>244</v>
      </c>
      <c r="AQ20" s="647"/>
      <c r="AR20" s="647"/>
      <c r="AS20" s="647"/>
      <c r="AT20" s="647"/>
      <c r="AU20" s="647"/>
      <c r="AV20" s="647"/>
      <c r="AW20" s="647"/>
      <c r="AX20" s="647"/>
      <c r="AY20" s="647"/>
      <c r="AZ20" s="647"/>
      <c r="BA20" s="647"/>
      <c r="BB20" s="647"/>
      <c r="BC20" s="648"/>
      <c r="BD20" s="560">
        <v>1156903</v>
      </c>
      <c r="BE20" s="561"/>
      <c r="BF20" s="561"/>
      <c r="BG20" s="561"/>
      <c r="BH20" s="561"/>
      <c r="BI20" s="561"/>
      <c r="BJ20" s="561"/>
      <c r="BK20" s="562"/>
      <c r="BL20" s="563">
        <v>0.8</v>
      </c>
      <c r="BM20" s="644"/>
      <c r="BN20" s="644"/>
      <c r="BO20" s="645"/>
      <c r="BP20" s="566" t="s">
        <v>119</v>
      </c>
      <c r="BQ20" s="561"/>
      <c r="BR20" s="561"/>
      <c r="BS20" s="561"/>
      <c r="BT20" s="561"/>
      <c r="BU20" s="561"/>
      <c r="BV20" s="561"/>
      <c r="BW20" s="660"/>
      <c r="BY20" s="557" t="s">
        <v>245</v>
      </c>
      <c r="BZ20" s="647"/>
      <c r="CA20" s="647"/>
      <c r="CB20" s="647"/>
      <c r="CC20" s="647"/>
      <c r="CD20" s="647"/>
      <c r="CE20" s="647"/>
      <c r="CF20" s="647"/>
      <c r="CG20" s="647"/>
      <c r="CH20" s="647"/>
      <c r="CI20" s="647"/>
      <c r="CJ20" s="647"/>
      <c r="CK20" s="647"/>
      <c r="CL20" s="648"/>
      <c r="CM20" s="560" t="s">
        <v>119</v>
      </c>
      <c r="CN20" s="561"/>
      <c r="CO20" s="561"/>
      <c r="CP20" s="561"/>
      <c r="CQ20" s="561"/>
      <c r="CR20" s="561"/>
      <c r="CS20" s="561"/>
      <c r="CT20" s="562"/>
      <c r="CU20" s="563" t="s">
        <v>119</v>
      </c>
      <c r="CV20" s="644"/>
      <c r="CW20" s="644"/>
      <c r="CX20" s="645"/>
      <c r="CY20" s="566" t="s">
        <v>119</v>
      </c>
      <c r="CZ20" s="561"/>
      <c r="DA20" s="561"/>
      <c r="DB20" s="561"/>
      <c r="DC20" s="561"/>
      <c r="DD20" s="561"/>
      <c r="DE20" s="561"/>
      <c r="DF20" s="561"/>
      <c r="DG20" s="561"/>
      <c r="DH20" s="561"/>
      <c r="DI20" s="561"/>
      <c r="DJ20" s="561"/>
      <c r="DK20" s="562"/>
      <c r="DL20" s="566" t="s">
        <v>119</v>
      </c>
      <c r="DM20" s="561"/>
      <c r="DN20" s="561"/>
      <c r="DO20" s="561"/>
      <c r="DP20" s="561"/>
      <c r="DQ20" s="561"/>
      <c r="DR20" s="561"/>
      <c r="DS20" s="561"/>
      <c r="DT20" s="561"/>
      <c r="DU20" s="561"/>
      <c r="DV20" s="561"/>
      <c r="DW20" s="561"/>
      <c r="DX20" s="660"/>
    </row>
    <row r="21" spans="2:128" ht="11.25" customHeight="1" x14ac:dyDescent="0.15">
      <c r="B21" s="557" t="s">
        <v>246</v>
      </c>
      <c r="C21" s="558"/>
      <c r="D21" s="558"/>
      <c r="E21" s="558"/>
      <c r="F21" s="558"/>
      <c r="G21" s="558"/>
      <c r="H21" s="558"/>
      <c r="I21" s="558"/>
      <c r="J21" s="558"/>
      <c r="K21" s="558"/>
      <c r="L21" s="558"/>
      <c r="M21" s="558"/>
      <c r="N21" s="558"/>
      <c r="O21" s="558"/>
      <c r="P21" s="558"/>
      <c r="Q21" s="559"/>
      <c r="R21" s="560">
        <v>5440627</v>
      </c>
      <c r="S21" s="561"/>
      <c r="T21" s="561"/>
      <c r="U21" s="561"/>
      <c r="V21" s="561"/>
      <c r="W21" s="561"/>
      <c r="X21" s="561"/>
      <c r="Y21" s="562"/>
      <c r="Z21" s="563">
        <v>0.8</v>
      </c>
      <c r="AA21" s="644"/>
      <c r="AB21" s="644"/>
      <c r="AC21" s="645"/>
      <c r="AD21" s="566" t="s">
        <v>119</v>
      </c>
      <c r="AE21" s="561"/>
      <c r="AF21" s="561"/>
      <c r="AG21" s="561"/>
      <c r="AH21" s="561"/>
      <c r="AI21" s="561"/>
      <c r="AJ21" s="561"/>
      <c r="AK21" s="562"/>
      <c r="AL21" s="563" t="s">
        <v>119</v>
      </c>
      <c r="AM21" s="644"/>
      <c r="AN21" s="644"/>
      <c r="AO21" s="646"/>
      <c r="AP21" s="557" t="s">
        <v>247</v>
      </c>
      <c r="AQ21" s="647"/>
      <c r="AR21" s="647"/>
      <c r="AS21" s="647"/>
      <c r="AT21" s="647"/>
      <c r="AU21" s="647"/>
      <c r="AV21" s="647"/>
      <c r="AW21" s="647"/>
      <c r="AX21" s="647"/>
      <c r="AY21" s="647"/>
      <c r="AZ21" s="647"/>
      <c r="BA21" s="647"/>
      <c r="BB21" s="647"/>
      <c r="BC21" s="648"/>
      <c r="BD21" s="560">
        <v>103815</v>
      </c>
      <c r="BE21" s="561"/>
      <c r="BF21" s="561"/>
      <c r="BG21" s="561"/>
      <c r="BH21" s="561"/>
      <c r="BI21" s="561"/>
      <c r="BJ21" s="561"/>
      <c r="BK21" s="562"/>
      <c r="BL21" s="563">
        <v>0.1</v>
      </c>
      <c r="BM21" s="644"/>
      <c r="BN21" s="644"/>
      <c r="BO21" s="645"/>
      <c r="BP21" s="566" t="s">
        <v>119</v>
      </c>
      <c r="BQ21" s="561"/>
      <c r="BR21" s="561"/>
      <c r="BS21" s="561"/>
      <c r="BT21" s="561"/>
      <c r="BU21" s="561"/>
      <c r="BV21" s="561"/>
      <c r="BW21" s="660"/>
      <c r="BY21" s="557" t="s">
        <v>248</v>
      </c>
      <c r="BZ21" s="647"/>
      <c r="CA21" s="647"/>
      <c r="CB21" s="647"/>
      <c r="CC21" s="647"/>
      <c r="CD21" s="647"/>
      <c r="CE21" s="647"/>
      <c r="CF21" s="647"/>
      <c r="CG21" s="647"/>
      <c r="CH21" s="647"/>
      <c r="CI21" s="647"/>
      <c r="CJ21" s="647"/>
      <c r="CK21" s="647"/>
      <c r="CL21" s="648"/>
      <c r="CM21" s="560">
        <v>46323</v>
      </c>
      <c r="CN21" s="561"/>
      <c r="CO21" s="561"/>
      <c r="CP21" s="561"/>
      <c r="CQ21" s="561"/>
      <c r="CR21" s="561"/>
      <c r="CS21" s="561"/>
      <c r="CT21" s="562"/>
      <c r="CU21" s="563">
        <v>0</v>
      </c>
      <c r="CV21" s="644"/>
      <c r="CW21" s="644"/>
      <c r="CX21" s="645"/>
      <c r="CY21" s="566" t="s">
        <v>119</v>
      </c>
      <c r="CZ21" s="561"/>
      <c r="DA21" s="561"/>
      <c r="DB21" s="561"/>
      <c r="DC21" s="561"/>
      <c r="DD21" s="561"/>
      <c r="DE21" s="561"/>
      <c r="DF21" s="561"/>
      <c r="DG21" s="561"/>
      <c r="DH21" s="561"/>
      <c r="DI21" s="561"/>
      <c r="DJ21" s="561"/>
      <c r="DK21" s="562"/>
      <c r="DL21" s="566">
        <v>46323</v>
      </c>
      <c r="DM21" s="561"/>
      <c r="DN21" s="561"/>
      <c r="DO21" s="561"/>
      <c r="DP21" s="561"/>
      <c r="DQ21" s="561"/>
      <c r="DR21" s="561"/>
      <c r="DS21" s="561"/>
      <c r="DT21" s="561"/>
      <c r="DU21" s="561"/>
      <c r="DV21" s="561"/>
      <c r="DW21" s="561"/>
      <c r="DX21" s="660"/>
    </row>
    <row r="22" spans="2:128" ht="11.25" customHeight="1" x14ac:dyDescent="0.15">
      <c r="B22" s="557" t="s">
        <v>249</v>
      </c>
      <c r="C22" s="558"/>
      <c r="D22" s="558"/>
      <c r="E22" s="558"/>
      <c r="F22" s="558"/>
      <c r="G22" s="558"/>
      <c r="H22" s="558"/>
      <c r="I22" s="558"/>
      <c r="J22" s="558"/>
      <c r="K22" s="558"/>
      <c r="L22" s="558"/>
      <c r="M22" s="558"/>
      <c r="N22" s="558"/>
      <c r="O22" s="558"/>
      <c r="P22" s="558"/>
      <c r="Q22" s="559"/>
      <c r="R22" s="560">
        <v>3318</v>
      </c>
      <c r="S22" s="561"/>
      <c r="T22" s="561"/>
      <c r="U22" s="561"/>
      <c r="V22" s="561"/>
      <c r="W22" s="561"/>
      <c r="X22" s="561"/>
      <c r="Y22" s="562"/>
      <c r="Z22" s="563">
        <v>0</v>
      </c>
      <c r="AA22" s="644"/>
      <c r="AB22" s="644"/>
      <c r="AC22" s="645"/>
      <c r="AD22" s="566" t="s">
        <v>119</v>
      </c>
      <c r="AE22" s="561"/>
      <c r="AF22" s="561"/>
      <c r="AG22" s="561"/>
      <c r="AH22" s="561"/>
      <c r="AI22" s="561"/>
      <c r="AJ22" s="561"/>
      <c r="AK22" s="562"/>
      <c r="AL22" s="563" t="s">
        <v>119</v>
      </c>
      <c r="AM22" s="644"/>
      <c r="AN22" s="644"/>
      <c r="AO22" s="646"/>
      <c r="AP22" s="557" t="s">
        <v>250</v>
      </c>
      <c r="AQ22" s="558"/>
      <c r="AR22" s="558"/>
      <c r="AS22" s="558"/>
      <c r="AT22" s="558"/>
      <c r="AU22" s="558"/>
      <c r="AV22" s="558"/>
      <c r="AW22" s="558"/>
      <c r="AX22" s="558"/>
      <c r="AY22" s="558"/>
      <c r="AZ22" s="558"/>
      <c r="BA22" s="558"/>
      <c r="BB22" s="558"/>
      <c r="BC22" s="559"/>
      <c r="BD22" s="560">
        <v>8524470</v>
      </c>
      <c r="BE22" s="561"/>
      <c r="BF22" s="561"/>
      <c r="BG22" s="561"/>
      <c r="BH22" s="561"/>
      <c r="BI22" s="561"/>
      <c r="BJ22" s="561"/>
      <c r="BK22" s="562"/>
      <c r="BL22" s="563">
        <v>5.8</v>
      </c>
      <c r="BM22" s="644"/>
      <c r="BN22" s="644"/>
      <c r="BO22" s="645"/>
      <c r="BP22" s="566" t="s">
        <v>119</v>
      </c>
      <c r="BQ22" s="561"/>
      <c r="BR22" s="561"/>
      <c r="BS22" s="561"/>
      <c r="BT22" s="561"/>
      <c r="BU22" s="561"/>
      <c r="BV22" s="561"/>
      <c r="BW22" s="660"/>
      <c r="BY22" s="557" t="s">
        <v>251</v>
      </c>
      <c r="BZ22" s="647"/>
      <c r="CA22" s="647"/>
      <c r="CB22" s="647"/>
      <c r="CC22" s="647"/>
      <c r="CD22" s="647"/>
      <c r="CE22" s="647"/>
      <c r="CF22" s="647"/>
      <c r="CG22" s="647"/>
      <c r="CH22" s="647"/>
      <c r="CI22" s="647"/>
      <c r="CJ22" s="647"/>
      <c r="CK22" s="647"/>
      <c r="CL22" s="648"/>
      <c r="CM22" s="560">
        <v>613283</v>
      </c>
      <c r="CN22" s="561"/>
      <c r="CO22" s="561"/>
      <c r="CP22" s="561"/>
      <c r="CQ22" s="561"/>
      <c r="CR22" s="561"/>
      <c r="CS22" s="561"/>
      <c r="CT22" s="562"/>
      <c r="CU22" s="563">
        <v>0.1</v>
      </c>
      <c r="CV22" s="644"/>
      <c r="CW22" s="644"/>
      <c r="CX22" s="645"/>
      <c r="CY22" s="566" t="s">
        <v>119</v>
      </c>
      <c r="CZ22" s="561"/>
      <c r="DA22" s="561"/>
      <c r="DB22" s="561"/>
      <c r="DC22" s="561"/>
      <c r="DD22" s="561"/>
      <c r="DE22" s="561"/>
      <c r="DF22" s="561"/>
      <c r="DG22" s="561"/>
      <c r="DH22" s="561"/>
      <c r="DI22" s="561"/>
      <c r="DJ22" s="561"/>
      <c r="DK22" s="562"/>
      <c r="DL22" s="566">
        <v>613283</v>
      </c>
      <c r="DM22" s="561"/>
      <c r="DN22" s="561"/>
      <c r="DO22" s="561"/>
      <c r="DP22" s="561"/>
      <c r="DQ22" s="561"/>
      <c r="DR22" s="561"/>
      <c r="DS22" s="561"/>
      <c r="DT22" s="561"/>
      <c r="DU22" s="561"/>
      <c r="DV22" s="561"/>
      <c r="DW22" s="561"/>
      <c r="DX22" s="660"/>
    </row>
    <row r="23" spans="2:128" ht="11.25" customHeight="1" x14ac:dyDescent="0.15">
      <c r="B23" s="557" t="s">
        <v>252</v>
      </c>
      <c r="C23" s="558"/>
      <c r="D23" s="558"/>
      <c r="E23" s="558"/>
      <c r="F23" s="558"/>
      <c r="G23" s="558"/>
      <c r="H23" s="558"/>
      <c r="I23" s="558"/>
      <c r="J23" s="558"/>
      <c r="K23" s="558"/>
      <c r="L23" s="558"/>
      <c r="M23" s="558"/>
      <c r="N23" s="558"/>
      <c r="O23" s="558"/>
      <c r="P23" s="558"/>
      <c r="Q23" s="559"/>
      <c r="R23" s="560">
        <v>373885457</v>
      </c>
      <c r="S23" s="561"/>
      <c r="T23" s="561"/>
      <c r="U23" s="561"/>
      <c r="V23" s="561"/>
      <c r="W23" s="561"/>
      <c r="X23" s="561"/>
      <c r="Y23" s="562"/>
      <c r="Z23" s="563">
        <v>55.5</v>
      </c>
      <c r="AA23" s="644"/>
      <c r="AB23" s="644"/>
      <c r="AC23" s="645"/>
      <c r="AD23" s="566">
        <v>334949005</v>
      </c>
      <c r="AE23" s="561"/>
      <c r="AF23" s="561"/>
      <c r="AG23" s="561"/>
      <c r="AH23" s="561"/>
      <c r="AI23" s="561"/>
      <c r="AJ23" s="561"/>
      <c r="AK23" s="562"/>
      <c r="AL23" s="563">
        <v>99.6</v>
      </c>
      <c r="AM23" s="644"/>
      <c r="AN23" s="644"/>
      <c r="AO23" s="646"/>
      <c r="AP23" s="557" t="s">
        <v>253</v>
      </c>
      <c r="AQ23" s="558"/>
      <c r="AR23" s="558"/>
      <c r="AS23" s="558"/>
      <c r="AT23" s="558"/>
      <c r="AU23" s="558"/>
      <c r="AV23" s="558"/>
      <c r="AW23" s="558"/>
      <c r="AX23" s="558"/>
      <c r="AY23" s="558"/>
      <c r="AZ23" s="558"/>
      <c r="BA23" s="558"/>
      <c r="BB23" s="558"/>
      <c r="BC23" s="559"/>
      <c r="BD23" s="560">
        <v>16687946</v>
      </c>
      <c r="BE23" s="561"/>
      <c r="BF23" s="561"/>
      <c r="BG23" s="561"/>
      <c r="BH23" s="561"/>
      <c r="BI23" s="561"/>
      <c r="BJ23" s="561"/>
      <c r="BK23" s="562"/>
      <c r="BL23" s="563">
        <v>11.3</v>
      </c>
      <c r="BM23" s="644"/>
      <c r="BN23" s="644"/>
      <c r="BO23" s="645"/>
      <c r="BP23" s="566" t="s">
        <v>119</v>
      </c>
      <c r="BQ23" s="561"/>
      <c r="BR23" s="561"/>
      <c r="BS23" s="561"/>
      <c r="BT23" s="561"/>
      <c r="BU23" s="561"/>
      <c r="BV23" s="561"/>
      <c r="BW23" s="660"/>
      <c r="BY23" s="557" t="s">
        <v>254</v>
      </c>
      <c r="BZ23" s="647"/>
      <c r="CA23" s="647"/>
      <c r="CB23" s="647"/>
      <c r="CC23" s="647"/>
      <c r="CD23" s="647"/>
      <c r="CE23" s="647"/>
      <c r="CF23" s="647"/>
      <c r="CG23" s="647"/>
      <c r="CH23" s="647"/>
      <c r="CI23" s="647"/>
      <c r="CJ23" s="647"/>
      <c r="CK23" s="647"/>
      <c r="CL23" s="648"/>
      <c r="CM23" s="560">
        <v>896775</v>
      </c>
      <c r="CN23" s="561"/>
      <c r="CO23" s="561"/>
      <c r="CP23" s="561"/>
      <c r="CQ23" s="561"/>
      <c r="CR23" s="561"/>
      <c r="CS23" s="561"/>
      <c r="CT23" s="562"/>
      <c r="CU23" s="563">
        <v>0.1</v>
      </c>
      <c r="CV23" s="644"/>
      <c r="CW23" s="644"/>
      <c r="CX23" s="645"/>
      <c r="CY23" s="566" t="s">
        <v>119</v>
      </c>
      <c r="CZ23" s="561"/>
      <c r="DA23" s="561"/>
      <c r="DB23" s="561"/>
      <c r="DC23" s="561"/>
      <c r="DD23" s="561"/>
      <c r="DE23" s="561"/>
      <c r="DF23" s="561"/>
      <c r="DG23" s="561"/>
      <c r="DH23" s="561"/>
      <c r="DI23" s="561"/>
      <c r="DJ23" s="561"/>
      <c r="DK23" s="562"/>
      <c r="DL23" s="566">
        <v>896775</v>
      </c>
      <c r="DM23" s="561"/>
      <c r="DN23" s="561"/>
      <c r="DO23" s="561"/>
      <c r="DP23" s="561"/>
      <c r="DQ23" s="561"/>
      <c r="DR23" s="561"/>
      <c r="DS23" s="561"/>
      <c r="DT23" s="561"/>
      <c r="DU23" s="561"/>
      <c r="DV23" s="561"/>
      <c r="DW23" s="561"/>
      <c r="DX23" s="660"/>
    </row>
    <row r="24" spans="2:128" ht="11.25" customHeight="1" x14ac:dyDescent="0.15">
      <c r="B24" s="557" t="s">
        <v>255</v>
      </c>
      <c r="C24" s="558"/>
      <c r="D24" s="558"/>
      <c r="E24" s="558"/>
      <c r="F24" s="558"/>
      <c r="G24" s="558"/>
      <c r="H24" s="558"/>
      <c r="I24" s="558"/>
      <c r="J24" s="558"/>
      <c r="K24" s="558"/>
      <c r="L24" s="558"/>
      <c r="M24" s="558"/>
      <c r="N24" s="558"/>
      <c r="O24" s="558"/>
      <c r="P24" s="558"/>
      <c r="Q24" s="559"/>
      <c r="R24" s="560">
        <v>263248</v>
      </c>
      <c r="S24" s="561"/>
      <c r="T24" s="561"/>
      <c r="U24" s="561"/>
      <c r="V24" s="561"/>
      <c r="W24" s="561"/>
      <c r="X24" s="561"/>
      <c r="Y24" s="562"/>
      <c r="Z24" s="563">
        <v>0</v>
      </c>
      <c r="AA24" s="644"/>
      <c r="AB24" s="644"/>
      <c r="AC24" s="645"/>
      <c r="AD24" s="566">
        <v>263248</v>
      </c>
      <c r="AE24" s="561"/>
      <c r="AF24" s="561"/>
      <c r="AG24" s="561"/>
      <c r="AH24" s="561"/>
      <c r="AI24" s="561"/>
      <c r="AJ24" s="561"/>
      <c r="AK24" s="562"/>
      <c r="AL24" s="563">
        <v>0.1</v>
      </c>
      <c r="AM24" s="644"/>
      <c r="AN24" s="644"/>
      <c r="AO24" s="646"/>
      <c r="AP24" s="557" t="s">
        <v>256</v>
      </c>
      <c r="AQ24" s="558"/>
      <c r="AR24" s="558"/>
      <c r="AS24" s="558"/>
      <c r="AT24" s="558"/>
      <c r="AU24" s="558"/>
      <c r="AV24" s="558"/>
      <c r="AW24" s="558"/>
      <c r="AX24" s="558"/>
      <c r="AY24" s="558"/>
      <c r="AZ24" s="558"/>
      <c r="BA24" s="558"/>
      <c r="BB24" s="558"/>
      <c r="BC24" s="559"/>
      <c r="BD24" s="560">
        <v>2164</v>
      </c>
      <c r="BE24" s="561"/>
      <c r="BF24" s="561"/>
      <c r="BG24" s="561"/>
      <c r="BH24" s="561"/>
      <c r="BI24" s="561"/>
      <c r="BJ24" s="561"/>
      <c r="BK24" s="562"/>
      <c r="BL24" s="563">
        <v>0</v>
      </c>
      <c r="BM24" s="644"/>
      <c r="BN24" s="644"/>
      <c r="BO24" s="645"/>
      <c r="BP24" s="566" t="s">
        <v>119</v>
      </c>
      <c r="BQ24" s="561"/>
      <c r="BR24" s="561"/>
      <c r="BS24" s="561"/>
      <c r="BT24" s="561"/>
      <c r="BU24" s="561"/>
      <c r="BV24" s="561"/>
      <c r="BW24" s="660"/>
      <c r="BY24" s="557" t="s">
        <v>257</v>
      </c>
      <c r="BZ24" s="647"/>
      <c r="CA24" s="647"/>
      <c r="CB24" s="647"/>
      <c r="CC24" s="647"/>
      <c r="CD24" s="647"/>
      <c r="CE24" s="647"/>
      <c r="CF24" s="647"/>
      <c r="CG24" s="647"/>
      <c r="CH24" s="647"/>
      <c r="CI24" s="647"/>
      <c r="CJ24" s="647"/>
      <c r="CK24" s="647"/>
      <c r="CL24" s="648"/>
      <c r="CM24" s="560" t="s">
        <v>119</v>
      </c>
      <c r="CN24" s="561"/>
      <c r="CO24" s="561"/>
      <c r="CP24" s="561"/>
      <c r="CQ24" s="561"/>
      <c r="CR24" s="561"/>
      <c r="CS24" s="561"/>
      <c r="CT24" s="562"/>
      <c r="CU24" s="563" t="s">
        <v>119</v>
      </c>
      <c r="CV24" s="644"/>
      <c r="CW24" s="644"/>
      <c r="CX24" s="645"/>
      <c r="CY24" s="566" t="s">
        <v>119</v>
      </c>
      <c r="CZ24" s="561"/>
      <c r="DA24" s="561"/>
      <c r="DB24" s="561"/>
      <c r="DC24" s="561"/>
      <c r="DD24" s="561"/>
      <c r="DE24" s="561"/>
      <c r="DF24" s="561"/>
      <c r="DG24" s="561"/>
      <c r="DH24" s="561"/>
      <c r="DI24" s="561"/>
      <c r="DJ24" s="561"/>
      <c r="DK24" s="562"/>
      <c r="DL24" s="566" t="s">
        <v>119</v>
      </c>
      <c r="DM24" s="561"/>
      <c r="DN24" s="561"/>
      <c r="DO24" s="561"/>
      <c r="DP24" s="561"/>
      <c r="DQ24" s="561"/>
      <c r="DR24" s="561"/>
      <c r="DS24" s="561"/>
      <c r="DT24" s="561"/>
      <c r="DU24" s="561"/>
      <c r="DV24" s="561"/>
      <c r="DW24" s="561"/>
      <c r="DX24" s="660"/>
    </row>
    <row r="25" spans="2:128" ht="11.25" customHeight="1" x14ac:dyDescent="0.15">
      <c r="B25" s="557" t="s">
        <v>258</v>
      </c>
      <c r="C25" s="558"/>
      <c r="D25" s="558"/>
      <c r="E25" s="558"/>
      <c r="F25" s="558"/>
      <c r="G25" s="558"/>
      <c r="H25" s="558"/>
      <c r="I25" s="558"/>
      <c r="J25" s="558"/>
      <c r="K25" s="558"/>
      <c r="L25" s="558"/>
      <c r="M25" s="558"/>
      <c r="N25" s="558"/>
      <c r="O25" s="558"/>
      <c r="P25" s="558"/>
      <c r="Q25" s="559"/>
      <c r="R25" s="560">
        <v>4274072</v>
      </c>
      <c r="S25" s="561"/>
      <c r="T25" s="561"/>
      <c r="U25" s="561"/>
      <c r="V25" s="561"/>
      <c r="W25" s="561"/>
      <c r="X25" s="561"/>
      <c r="Y25" s="562"/>
      <c r="Z25" s="563">
        <v>0.6</v>
      </c>
      <c r="AA25" s="644"/>
      <c r="AB25" s="644"/>
      <c r="AC25" s="645"/>
      <c r="AD25" s="566" t="s">
        <v>119</v>
      </c>
      <c r="AE25" s="561"/>
      <c r="AF25" s="561"/>
      <c r="AG25" s="561"/>
      <c r="AH25" s="561"/>
      <c r="AI25" s="561"/>
      <c r="AJ25" s="561"/>
      <c r="AK25" s="562"/>
      <c r="AL25" s="563" t="s">
        <v>119</v>
      </c>
      <c r="AM25" s="644"/>
      <c r="AN25" s="644"/>
      <c r="AO25" s="646"/>
      <c r="AP25" s="557" t="s">
        <v>259</v>
      </c>
      <c r="AQ25" s="558"/>
      <c r="AR25" s="558"/>
      <c r="AS25" s="558"/>
      <c r="AT25" s="558"/>
      <c r="AU25" s="558"/>
      <c r="AV25" s="558"/>
      <c r="AW25" s="558"/>
      <c r="AX25" s="558"/>
      <c r="AY25" s="558"/>
      <c r="AZ25" s="558"/>
      <c r="BA25" s="558"/>
      <c r="BB25" s="558"/>
      <c r="BC25" s="559"/>
      <c r="BD25" s="560" t="s">
        <v>119</v>
      </c>
      <c r="BE25" s="561"/>
      <c r="BF25" s="561"/>
      <c r="BG25" s="561"/>
      <c r="BH25" s="561"/>
      <c r="BI25" s="561"/>
      <c r="BJ25" s="561"/>
      <c r="BK25" s="562"/>
      <c r="BL25" s="563" t="s">
        <v>119</v>
      </c>
      <c r="BM25" s="644"/>
      <c r="BN25" s="644"/>
      <c r="BO25" s="645"/>
      <c r="BP25" s="566" t="s">
        <v>119</v>
      </c>
      <c r="BQ25" s="561"/>
      <c r="BR25" s="561"/>
      <c r="BS25" s="561"/>
      <c r="BT25" s="561"/>
      <c r="BU25" s="561"/>
      <c r="BV25" s="561"/>
      <c r="BW25" s="660"/>
      <c r="BY25" s="557" t="s">
        <v>260</v>
      </c>
      <c r="BZ25" s="647"/>
      <c r="CA25" s="647"/>
      <c r="CB25" s="647"/>
      <c r="CC25" s="647"/>
      <c r="CD25" s="647"/>
      <c r="CE25" s="647"/>
      <c r="CF25" s="647"/>
      <c r="CG25" s="647"/>
      <c r="CH25" s="647"/>
      <c r="CI25" s="647"/>
      <c r="CJ25" s="647"/>
      <c r="CK25" s="647"/>
      <c r="CL25" s="648"/>
      <c r="CM25" s="560">
        <v>28133310</v>
      </c>
      <c r="CN25" s="561"/>
      <c r="CO25" s="561"/>
      <c r="CP25" s="561"/>
      <c r="CQ25" s="561"/>
      <c r="CR25" s="561"/>
      <c r="CS25" s="561"/>
      <c r="CT25" s="562"/>
      <c r="CU25" s="563">
        <v>4.3</v>
      </c>
      <c r="CV25" s="644"/>
      <c r="CW25" s="644"/>
      <c r="CX25" s="645"/>
      <c r="CY25" s="566" t="s">
        <v>119</v>
      </c>
      <c r="CZ25" s="561"/>
      <c r="DA25" s="561"/>
      <c r="DB25" s="561"/>
      <c r="DC25" s="561"/>
      <c r="DD25" s="561"/>
      <c r="DE25" s="561"/>
      <c r="DF25" s="561"/>
      <c r="DG25" s="561"/>
      <c r="DH25" s="561"/>
      <c r="DI25" s="561"/>
      <c r="DJ25" s="561"/>
      <c r="DK25" s="562"/>
      <c r="DL25" s="566">
        <v>28133310</v>
      </c>
      <c r="DM25" s="561"/>
      <c r="DN25" s="561"/>
      <c r="DO25" s="561"/>
      <c r="DP25" s="561"/>
      <c r="DQ25" s="561"/>
      <c r="DR25" s="561"/>
      <c r="DS25" s="561"/>
      <c r="DT25" s="561"/>
      <c r="DU25" s="561"/>
      <c r="DV25" s="561"/>
      <c r="DW25" s="561"/>
      <c r="DX25" s="660"/>
    </row>
    <row r="26" spans="2:128" ht="11.25" customHeight="1" x14ac:dyDescent="0.15">
      <c r="B26" s="557" t="s">
        <v>261</v>
      </c>
      <c r="C26" s="558"/>
      <c r="D26" s="558"/>
      <c r="E26" s="558"/>
      <c r="F26" s="558"/>
      <c r="G26" s="558"/>
      <c r="H26" s="558"/>
      <c r="I26" s="558"/>
      <c r="J26" s="558"/>
      <c r="K26" s="558"/>
      <c r="L26" s="558"/>
      <c r="M26" s="558"/>
      <c r="N26" s="558"/>
      <c r="O26" s="558"/>
      <c r="P26" s="558"/>
      <c r="Q26" s="559"/>
      <c r="R26" s="560">
        <v>4403190</v>
      </c>
      <c r="S26" s="561"/>
      <c r="T26" s="561"/>
      <c r="U26" s="561"/>
      <c r="V26" s="561"/>
      <c r="W26" s="561"/>
      <c r="X26" s="561"/>
      <c r="Y26" s="562"/>
      <c r="Z26" s="563">
        <v>0.7</v>
      </c>
      <c r="AA26" s="644"/>
      <c r="AB26" s="644"/>
      <c r="AC26" s="645"/>
      <c r="AD26" s="566">
        <v>898605</v>
      </c>
      <c r="AE26" s="561"/>
      <c r="AF26" s="561"/>
      <c r="AG26" s="561"/>
      <c r="AH26" s="561"/>
      <c r="AI26" s="561"/>
      <c r="AJ26" s="561"/>
      <c r="AK26" s="562"/>
      <c r="AL26" s="563">
        <v>0.3</v>
      </c>
      <c r="AM26" s="644"/>
      <c r="AN26" s="644"/>
      <c r="AO26" s="646"/>
      <c r="AP26" s="557" t="s">
        <v>262</v>
      </c>
      <c r="AQ26" s="558"/>
      <c r="AR26" s="558"/>
      <c r="AS26" s="558"/>
      <c r="AT26" s="558"/>
      <c r="AU26" s="558"/>
      <c r="AV26" s="558"/>
      <c r="AW26" s="558"/>
      <c r="AX26" s="558"/>
      <c r="AY26" s="558"/>
      <c r="AZ26" s="558"/>
      <c r="BA26" s="558"/>
      <c r="BB26" s="558"/>
      <c r="BC26" s="559"/>
      <c r="BD26" s="560" t="s">
        <v>119</v>
      </c>
      <c r="BE26" s="561"/>
      <c r="BF26" s="561"/>
      <c r="BG26" s="561"/>
      <c r="BH26" s="561"/>
      <c r="BI26" s="561"/>
      <c r="BJ26" s="561"/>
      <c r="BK26" s="562"/>
      <c r="BL26" s="563" t="s">
        <v>119</v>
      </c>
      <c r="BM26" s="644"/>
      <c r="BN26" s="644"/>
      <c r="BO26" s="645"/>
      <c r="BP26" s="566" t="s">
        <v>119</v>
      </c>
      <c r="BQ26" s="561"/>
      <c r="BR26" s="561"/>
      <c r="BS26" s="561"/>
      <c r="BT26" s="561"/>
      <c r="BU26" s="561"/>
      <c r="BV26" s="561"/>
      <c r="BW26" s="660"/>
      <c r="BY26" s="557" t="s">
        <v>263</v>
      </c>
      <c r="BZ26" s="647"/>
      <c r="CA26" s="647"/>
      <c r="CB26" s="647"/>
      <c r="CC26" s="647"/>
      <c r="CD26" s="647"/>
      <c r="CE26" s="647"/>
      <c r="CF26" s="647"/>
      <c r="CG26" s="647"/>
      <c r="CH26" s="647"/>
      <c r="CI26" s="647"/>
      <c r="CJ26" s="647"/>
      <c r="CK26" s="647"/>
      <c r="CL26" s="648"/>
      <c r="CM26" s="560">
        <v>73180</v>
      </c>
      <c r="CN26" s="561"/>
      <c r="CO26" s="561"/>
      <c r="CP26" s="561"/>
      <c r="CQ26" s="561"/>
      <c r="CR26" s="561"/>
      <c r="CS26" s="561"/>
      <c r="CT26" s="562"/>
      <c r="CU26" s="563">
        <v>0</v>
      </c>
      <c r="CV26" s="644"/>
      <c r="CW26" s="644"/>
      <c r="CX26" s="645"/>
      <c r="CY26" s="566" t="s">
        <v>119</v>
      </c>
      <c r="CZ26" s="561"/>
      <c r="DA26" s="561"/>
      <c r="DB26" s="561"/>
      <c r="DC26" s="561"/>
      <c r="DD26" s="561"/>
      <c r="DE26" s="561"/>
      <c r="DF26" s="561"/>
      <c r="DG26" s="561"/>
      <c r="DH26" s="561"/>
      <c r="DI26" s="561"/>
      <c r="DJ26" s="561"/>
      <c r="DK26" s="562"/>
      <c r="DL26" s="566">
        <v>73180</v>
      </c>
      <c r="DM26" s="561"/>
      <c r="DN26" s="561"/>
      <c r="DO26" s="561"/>
      <c r="DP26" s="561"/>
      <c r="DQ26" s="561"/>
      <c r="DR26" s="561"/>
      <c r="DS26" s="561"/>
      <c r="DT26" s="561"/>
      <c r="DU26" s="561"/>
      <c r="DV26" s="561"/>
      <c r="DW26" s="561"/>
      <c r="DX26" s="660"/>
    </row>
    <row r="27" spans="2:128" ht="11.25" customHeight="1" x14ac:dyDescent="0.15">
      <c r="B27" s="557" t="s">
        <v>264</v>
      </c>
      <c r="C27" s="558"/>
      <c r="D27" s="558"/>
      <c r="E27" s="558"/>
      <c r="F27" s="558"/>
      <c r="G27" s="558"/>
      <c r="H27" s="558"/>
      <c r="I27" s="558"/>
      <c r="J27" s="558"/>
      <c r="K27" s="558"/>
      <c r="L27" s="558"/>
      <c r="M27" s="558"/>
      <c r="N27" s="558"/>
      <c r="O27" s="558"/>
      <c r="P27" s="558"/>
      <c r="Q27" s="559"/>
      <c r="R27" s="560">
        <v>1619751</v>
      </c>
      <c r="S27" s="561"/>
      <c r="T27" s="561"/>
      <c r="U27" s="561"/>
      <c r="V27" s="561"/>
      <c r="W27" s="561"/>
      <c r="X27" s="561"/>
      <c r="Y27" s="562"/>
      <c r="Z27" s="563">
        <v>0.2</v>
      </c>
      <c r="AA27" s="644"/>
      <c r="AB27" s="644"/>
      <c r="AC27" s="645"/>
      <c r="AD27" s="566">
        <v>296</v>
      </c>
      <c r="AE27" s="561"/>
      <c r="AF27" s="561"/>
      <c r="AG27" s="561"/>
      <c r="AH27" s="561"/>
      <c r="AI27" s="561"/>
      <c r="AJ27" s="561"/>
      <c r="AK27" s="562"/>
      <c r="AL27" s="563">
        <v>0</v>
      </c>
      <c r="AM27" s="644"/>
      <c r="AN27" s="644"/>
      <c r="AO27" s="646"/>
      <c r="AP27" s="557" t="s">
        <v>265</v>
      </c>
      <c r="AQ27" s="558"/>
      <c r="AR27" s="558"/>
      <c r="AS27" s="558"/>
      <c r="AT27" s="558"/>
      <c r="AU27" s="558"/>
      <c r="AV27" s="558"/>
      <c r="AW27" s="558"/>
      <c r="AX27" s="558"/>
      <c r="AY27" s="558"/>
      <c r="AZ27" s="558"/>
      <c r="BA27" s="558"/>
      <c r="BB27" s="558"/>
      <c r="BC27" s="559"/>
      <c r="BD27" s="560">
        <v>156933</v>
      </c>
      <c r="BE27" s="561"/>
      <c r="BF27" s="561"/>
      <c r="BG27" s="561"/>
      <c r="BH27" s="561"/>
      <c r="BI27" s="561"/>
      <c r="BJ27" s="561"/>
      <c r="BK27" s="562"/>
      <c r="BL27" s="563">
        <v>0.1</v>
      </c>
      <c r="BM27" s="644"/>
      <c r="BN27" s="644"/>
      <c r="BO27" s="645"/>
      <c r="BP27" s="566" t="s">
        <v>119</v>
      </c>
      <c r="BQ27" s="561"/>
      <c r="BR27" s="561"/>
      <c r="BS27" s="561"/>
      <c r="BT27" s="561"/>
      <c r="BU27" s="561"/>
      <c r="BV27" s="561"/>
      <c r="BW27" s="660"/>
      <c r="BY27" s="557" t="s">
        <v>266</v>
      </c>
      <c r="BZ27" s="647"/>
      <c r="CA27" s="647"/>
      <c r="CB27" s="647"/>
      <c r="CC27" s="647"/>
      <c r="CD27" s="647"/>
      <c r="CE27" s="647"/>
      <c r="CF27" s="647"/>
      <c r="CG27" s="647"/>
      <c r="CH27" s="647"/>
      <c r="CI27" s="647"/>
      <c r="CJ27" s="647"/>
      <c r="CK27" s="647"/>
      <c r="CL27" s="648"/>
      <c r="CM27" s="560" t="s">
        <v>119</v>
      </c>
      <c r="CN27" s="561"/>
      <c r="CO27" s="561"/>
      <c r="CP27" s="561"/>
      <c r="CQ27" s="561"/>
      <c r="CR27" s="561"/>
      <c r="CS27" s="561"/>
      <c r="CT27" s="562"/>
      <c r="CU27" s="563" t="s">
        <v>119</v>
      </c>
      <c r="CV27" s="644"/>
      <c r="CW27" s="644"/>
      <c r="CX27" s="645"/>
      <c r="CY27" s="566" t="s">
        <v>119</v>
      </c>
      <c r="CZ27" s="561"/>
      <c r="DA27" s="561"/>
      <c r="DB27" s="561"/>
      <c r="DC27" s="561"/>
      <c r="DD27" s="561"/>
      <c r="DE27" s="561"/>
      <c r="DF27" s="561"/>
      <c r="DG27" s="561"/>
      <c r="DH27" s="561"/>
      <c r="DI27" s="561"/>
      <c r="DJ27" s="561"/>
      <c r="DK27" s="562"/>
      <c r="DL27" s="566" t="s">
        <v>119</v>
      </c>
      <c r="DM27" s="561"/>
      <c r="DN27" s="561"/>
      <c r="DO27" s="561"/>
      <c r="DP27" s="561"/>
      <c r="DQ27" s="561"/>
      <c r="DR27" s="561"/>
      <c r="DS27" s="561"/>
      <c r="DT27" s="561"/>
      <c r="DU27" s="561"/>
      <c r="DV27" s="561"/>
      <c r="DW27" s="561"/>
      <c r="DX27" s="660"/>
    </row>
    <row r="28" spans="2:128" ht="11.25" customHeight="1" x14ac:dyDescent="0.15">
      <c r="B28" s="557" t="s">
        <v>267</v>
      </c>
      <c r="C28" s="558"/>
      <c r="D28" s="558"/>
      <c r="E28" s="558"/>
      <c r="F28" s="558"/>
      <c r="G28" s="558"/>
      <c r="H28" s="558"/>
      <c r="I28" s="558"/>
      <c r="J28" s="558"/>
      <c r="K28" s="558"/>
      <c r="L28" s="558"/>
      <c r="M28" s="558"/>
      <c r="N28" s="558"/>
      <c r="O28" s="558"/>
      <c r="P28" s="558"/>
      <c r="Q28" s="559"/>
      <c r="R28" s="560">
        <v>92247720</v>
      </c>
      <c r="S28" s="561"/>
      <c r="T28" s="561"/>
      <c r="U28" s="561"/>
      <c r="V28" s="561"/>
      <c r="W28" s="561"/>
      <c r="X28" s="561"/>
      <c r="Y28" s="562"/>
      <c r="Z28" s="563">
        <v>13.7</v>
      </c>
      <c r="AA28" s="644"/>
      <c r="AB28" s="644"/>
      <c r="AC28" s="645"/>
      <c r="AD28" s="566" t="s">
        <v>119</v>
      </c>
      <c r="AE28" s="561"/>
      <c r="AF28" s="561"/>
      <c r="AG28" s="561"/>
      <c r="AH28" s="561"/>
      <c r="AI28" s="561"/>
      <c r="AJ28" s="561"/>
      <c r="AK28" s="562"/>
      <c r="AL28" s="563" t="s">
        <v>119</v>
      </c>
      <c r="AM28" s="644"/>
      <c r="AN28" s="644"/>
      <c r="AO28" s="646"/>
      <c r="AP28" s="557" t="s">
        <v>268</v>
      </c>
      <c r="AQ28" s="558"/>
      <c r="AR28" s="558"/>
      <c r="AS28" s="558"/>
      <c r="AT28" s="558"/>
      <c r="AU28" s="558"/>
      <c r="AV28" s="558"/>
      <c r="AW28" s="558"/>
      <c r="AX28" s="558"/>
      <c r="AY28" s="558"/>
      <c r="AZ28" s="558"/>
      <c r="BA28" s="558"/>
      <c r="BB28" s="558"/>
      <c r="BC28" s="559"/>
      <c r="BD28" s="560">
        <v>3162</v>
      </c>
      <c r="BE28" s="561"/>
      <c r="BF28" s="561"/>
      <c r="BG28" s="561"/>
      <c r="BH28" s="561"/>
      <c r="BI28" s="561"/>
      <c r="BJ28" s="561"/>
      <c r="BK28" s="562"/>
      <c r="BL28" s="563">
        <v>0</v>
      </c>
      <c r="BM28" s="644"/>
      <c r="BN28" s="644"/>
      <c r="BO28" s="645"/>
      <c r="BP28" s="566" t="s">
        <v>119</v>
      </c>
      <c r="BQ28" s="561"/>
      <c r="BR28" s="561"/>
      <c r="BS28" s="561"/>
      <c r="BT28" s="561"/>
      <c r="BU28" s="561"/>
      <c r="BV28" s="561"/>
      <c r="BW28" s="660"/>
      <c r="BY28" s="557" t="s">
        <v>269</v>
      </c>
      <c r="BZ28" s="647"/>
      <c r="CA28" s="647"/>
      <c r="CB28" s="647"/>
      <c r="CC28" s="647"/>
      <c r="CD28" s="647"/>
      <c r="CE28" s="647"/>
      <c r="CF28" s="647"/>
      <c r="CG28" s="647"/>
      <c r="CH28" s="647"/>
      <c r="CI28" s="647"/>
      <c r="CJ28" s="647"/>
      <c r="CK28" s="647"/>
      <c r="CL28" s="648"/>
      <c r="CM28" s="560" t="s">
        <v>119</v>
      </c>
      <c r="CN28" s="561"/>
      <c r="CO28" s="561"/>
      <c r="CP28" s="561"/>
      <c r="CQ28" s="561"/>
      <c r="CR28" s="561"/>
      <c r="CS28" s="561"/>
      <c r="CT28" s="562"/>
      <c r="CU28" s="563" t="s">
        <v>119</v>
      </c>
      <c r="CV28" s="644"/>
      <c r="CW28" s="644"/>
      <c r="CX28" s="645"/>
      <c r="CY28" s="566" t="s">
        <v>119</v>
      </c>
      <c r="CZ28" s="561"/>
      <c r="DA28" s="561"/>
      <c r="DB28" s="561"/>
      <c r="DC28" s="561"/>
      <c r="DD28" s="561"/>
      <c r="DE28" s="561"/>
      <c r="DF28" s="561"/>
      <c r="DG28" s="561"/>
      <c r="DH28" s="561"/>
      <c r="DI28" s="561"/>
      <c r="DJ28" s="561"/>
      <c r="DK28" s="562"/>
      <c r="DL28" s="566" t="s">
        <v>119</v>
      </c>
      <c r="DM28" s="561"/>
      <c r="DN28" s="561"/>
      <c r="DO28" s="561"/>
      <c r="DP28" s="561"/>
      <c r="DQ28" s="561"/>
      <c r="DR28" s="561"/>
      <c r="DS28" s="561"/>
      <c r="DT28" s="561"/>
      <c r="DU28" s="561"/>
      <c r="DV28" s="561"/>
      <c r="DW28" s="561"/>
      <c r="DX28" s="660"/>
    </row>
    <row r="29" spans="2:128" ht="11.25" customHeight="1" x14ac:dyDescent="0.15">
      <c r="B29" s="557" t="s">
        <v>270</v>
      </c>
      <c r="C29" s="558"/>
      <c r="D29" s="558"/>
      <c r="E29" s="558"/>
      <c r="F29" s="558"/>
      <c r="G29" s="558"/>
      <c r="H29" s="558"/>
      <c r="I29" s="558"/>
      <c r="J29" s="558"/>
      <c r="K29" s="558"/>
      <c r="L29" s="558"/>
      <c r="M29" s="558"/>
      <c r="N29" s="558"/>
      <c r="O29" s="558"/>
      <c r="P29" s="558"/>
      <c r="Q29" s="559"/>
      <c r="R29" s="560" t="s">
        <v>119</v>
      </c>
      <c r="S29" s="561"/>
      <c r="T29" s="561"/>
      <c r="U29" s="561"/>
      <c r="V29" s="561"/>
      <c r="W29" s="561"/>
      <c r="X29" s="561"/>
      <c r="Y29" s="562"/>
      <c r="Z29" s="563" t="s">
        <v>119</v>
      </c>
      <c r="AA29" s="644"/>
      <c r="AB29" s="644"/>
      <c r="AC29" s="645"/>
      <c r="AD29" s="566" t="s">
        <v>119</v>
      </c>
      <c r="AE29" s="561"/>
      <c r="AF29" s="561"/>
      <c r="AG29" s="561"/>
      <c r="AH29" s="561"/>
      <c r="AI29" s="561"/>
      <c r="AJ29" s="561"/>
      <c r="AK29" s="562"/>
      <c r="AL29" s="563" t="s">
        <v>119</v>
      </c>
      <c r="AM29" s="644"/>
      <c r="AN29" s="644"/>
      <c r="AO29" s="646"/>
      <c r="AP29" s="557" t="s">
        <v>271</v>
      </c>
      <c r="AQ29" s="558"/>
      <c r="AR29" s="558"/>
      <c r="AS29" s="558"/>
      <c r="AT29" s="558"/>
      <c r="AU29" s="558"/>
      <c r="AV29" s="558"/>
      <c r="AW29" s="558"/>
      <c r="AX29" s="558"/>
      <c r="AY29" s="558"/>
      <c r="AZ29" s="558"/>
      <c r="BA29" s="558"/>
      <c r="BB29" s="558"/>
      <c r="BC29" s="559"/>
      <c r="BD29" s="560">
        <v>3162</v>
      </c>
      <c r="BE29" s="561"/>
      <c r="BF29" s="561"/>
      <c r="BG29" s="561"/>
      <c r="BH29" s="561"/>
      <c r="BI29" s="561"/>
      <c r="BJ29" s="561"/>
      <c r="BK29" s="562"/>
      <c r="BL29" s="563">
        <v>0</v>
      </c>
      <c r="BM29" s="644"/>
      <c r="BN29" s="644"/>
      <c r="BO29" s="645"/>
      <c r="BP29" s="566" t="s">
        <v>119</v>
      </c>
      <c r="BQ29" s="561"/>
      <c r="BR29" s="561"/>
      <c r="BS29" s="561"/>
      <c r="BT29" s="561"/>
      <c r="BU29" s="561"/>
      <c r="BV29" s="561"/>
      <c r="BW29" s="660"/>
      <c r="BY29" s="557" t="s">
        <v>272</v>
      </c>
      <c r="BZ29" s="647"/>
      <c r="CA29" s="647"/>
      <c r="CB29" s="647"/>
      <c r="CC29" s="647"/>
      <c r="CD29" s="647"/>
      <c r="CE29" s="647"/>
      <c r="CF29" s="647"/>
      <c r="CG29" s="647"/>
      <c r="CH29" s="647"/>
      <c r="CI29" s="647"/>
      <c r="CJ29" s="647"/>
      <c r="CK29" s="647"/>
      <c r="CL29" s="648"/>
      <c r="CM29" s="560">
        <v>487945</v>
      </c>
      <c r="CN29" s="561"/>
      <c r="CO29" s="561"/>
      <c r="CP29" s="561"/>
      <c r="CQ29" s="561"/>
      <c r="CR29" s="561"/>
      <c r="CS29" s="561"/>
      <c r="CT29" s="562"/>
      <c r="CU29" s="563">
        <v>0.1</v>
      </c>
      <c r="CV29" s="644"/>
      <c r="CW29" s="644"/>
      <c r="CX29" s="645"/>
      <c r="CY29" s="566" t="s">
        <v>119</v>
      </c>
      <c r="CZ29" s="561"/>
      <c r="DA29" s="561"/>
      <c r="DB29" s="561"/>
      <c r="DC29" s="561"/>
      <c r="DD29" s="561"/>
      <c r="DE29" s="561"/>
      <c r="DF29" s="561"/>
      <c r="DG29" s="561"/>
      <c r="DH29" s="561"/>
      <c r="DI29" s="561"/>
      <c r="DJ29" s="561"/>
      <c r="DK29" s="562"/>
      <c r="DL29" s="566">
        <v>487945</v>
      </c>
      <c r="DM29" s="561"/>
      <c r="DN29" s="561"/>
      <c r="DO29" s="561"/>
      <c r="DP29" s="561"/>
      <c r="DQ29" s="561"/>
      <c r="DR29" s="561"/>
      <c r="DS29" s="561"/>
      <c r="DT29" s="561"/>
      <c r="DU29" s="561"/>
      <c r="DV29" s="561"/>
      <c r="DW29" s="561"/>
      <c r="DX29" s="660"/>
    </row>
    <row r="30" spans="2:128" ht="11.25" customHeight="1" x14ac:dyDescent="0.15">
      <c r="B30" s="557" t="s">
        <v>273</v>
      </c>
      <c r="C30" s="558"/>
      <c r="D30" s="558"/>
      <c r="E30" s="558"/>
      <c r="F30" s="558"/>
      <c r="G30" s="558"/>
      <c r="H30" s="558"/>
      <c r="I30" s="558"/>
      <c r="J30" s="558"/>
      <c r="K30" s="558"/>
      <c r="L30" s="558"/>
      <c r="M30" s="558"/>
      <c r="N30" s="558"/>
      <c r="O30" s="558"/>
      <c r="P30" s="558"/>
      <c r="Q30" s="559"/>
      <c r="R30" s="560">
        <v>1414196</v>
      </c>
      <c r="S30" s="561"/>
      <c r="T30" s="561"/>
      <c r="U30" s="561"/>
      <c r="V30" s="561"/>
      <c r="W30" s="561"/>
      <c r="X30" s="561"/>
      <c r="Y30" s="562"/>
      <c r="Z30" s="563">
        <v>0.2</v>
      </c>
      <c r="AA30" s="644"/>
      <c r="AB30" s="644"/>
      <c r="AC30" s="645"/>
      <c r="AD30" s="566">
        <v>114528</v>
      </c>
      <c r="AE30" s="561"/>
      <c r="AF30" s="561"/>
      <c r="AG30" s="561"/>
      <c r="AH30" s="561"/>
      <c r="AI30" s="561"/>
      <c r="AJ30" s="561"/>
      <c r="AK30" s="562"/>
      <c r="AL30" s="563">
        <v>0</v>
      </c>
      <c r="AM30" s="644"/>
      <c r="AN30" s="644"/>
      <c r="AO30" s="646"/>
      <c r="AP30" s="557" t="s">
        <v>274</v>
      </c>
      <c r="AQ30" s="558"/>
      <c r="AR30" s="558"/>
      <c r="AS30" s="558"/>
      <c r="AT30" s="558"/>
      <c r="AU30" s="558"/>
      <c r="AV30" s="558"/>
      <c r="AW30" s="558"/>
      <c r="AX30" s="558"/>
      <c r="AY30" s="558"/>
      <c r="AZ30" s="558"/>
      <c r="BA30" s="558"/>
      <c r="BB30" s="558"/>
      <c r="BC30" s="559"/>
      <c r="BD30" s="560">
        <v>153771</v>
      </c>
      <c r="BE30" s="561"/>
      <c r="BF30" s="561"/>
      <c r="BG30" s="561"/>
      <c r="BH30" s="561"/>
      <c r="BI30" s="561"/>
      <c r="BJ30" s="561"/>
      <c r="BK30" s="562"/>
      <c r="BL30" s="563">
        <v>0.1</v>
      </c>
      <c r="BM30" s="644"/>
      <c r="BN30" s="644"/>
      <c r="BO30" s="645"/>
      <c r="BP30" s="566" t="s">
        <v>119</v>
      </c>
      <c r="BQ30" s="561"/>
      <c r="BR30" s="561"/>
      <c r="BS30" s="561"/>
      <c r="BT30" s="561"/>
      <c r="BU30" s="561"/>
      <c r="BV30" s="561"/>
      <c r="BW30" s="660"/>
      <c r="BY30" s="557" t="s">
        <v>275</v>
      </c>
      <c r="BZ30" s="647"/>
      <c r="CA30" s="647"/>
      <c r="CB30" s="647"/>
      <c r="CC30" s="647"/>
      <c r="CD30" s="647"/>
      <c r="CE30" s="647"/>
      <c r="CF30" s="647"/>
      <c r="CG30" s="647"/>
      <c r="CH30" s="647"/>
      <c r="CI30" s="647"/>
      <c r="CJ30" s="647"/>
      <c r="CK30" s="647"/>
      <c r="CL30" s="648"/>
      <c r="CM30" s="560">
        <v>1889500</v>
      </c>
      <c r="CN30" s="561"/>
      <c r="CO30" s="561"/>
      <c r="CP30" s="561"/>
      <c r="CQ30" s="561"/>
      <c r="CR30" s="561"/>
      <c r="CS30" s="561"/>
      <c r="CT30" s="562"/>
      <c r="CU30" s="563">
        <v>0.3</v>
      </c>
      <c r="CV30" s="644"/>
      <c r="CW30" s="644"/>
      <c r="CX30" s="645"/>
      <c r="CY30" s="566" t="s">
        <v>119</v>
      </c>
      <c r="CZ30" s="561"/>
      <c r="DA30" s="561"/>
      <c r="DB30" s="561"/>
      <c r="DC30" s="561"/>
      <c r="DD30" s="561"/>
      <c r="DE30" s="561"/>
      <c r="DF30" s="561"/>
      <c r="DG30" s="561"/>
      <c r="DH30" s="561"/>
      <c r="DI30" s="561"/>
      <c r="DJ30" s="561"/>
      <c r="DK30" s="562"/>
      <c r="DL30" s="566">
        <v>1889500</v>
      </c>
      <c r="DM30" s="561"/>
      <c r="DN30" s="561"/>
      <c r="DO30" s="561"/>
      <c r="DP30" s="561"/>
      <c r="DQ30" s="561"/>
      <c r="DR30" s="561"/>
      <c r="DS30" s="561"/>
      <c r="DT30" s="561"/>
      <c r="DU30" s="561"/>
      <c r="DV30" s="561"/>
      <c r="DW30" s="561"/>
      <c r="DX30" s="660"/>
    </row>
    <row r="31" spans="2:128" ht="11.25" customHeight="1" x14ac:dyDescent="0.15">
      <c r="B31" s="557" t="s">
        <v>276</v>
      </c>
      <c r="C31" s="558"/>
      <c r="D31" s="558"/>
      <c r="E31" s="558"/>
      <c r="F31" s="558"/>
      <c r="G31" s="558"/>
      <c r="H31" s="558"/>
      <c r="I31" s="558"/>
      <c r="J31" s="558"/>
      <c r="K31" s="558"/>
      <c r="L31" s="558"/>
      <c r="M31" s="558"/>
      <c r="N31" s="558"/>
      <c r="O31" s="558"/>
      <c r="P31" s="558"/>
      <c r="Q31" s="559"/>
      <c r="R31" s="560">
        <v>3043111</v>
      </c>
      <c r="S31" s="561"/>
      <c r="T31" s="561"/>
      <c r="U31" s="561"/>
      <c r="V31" s="561"/>
      <c r="W31" s="561"/>
      <c r="X31" s="561"/>
      <c r="Y31" s="562"/>
      <c r="Z31" s="563">
        <v>0.5</v>
      </c>
      <c r="AA31" s="644"/>
      <c r="AB31" s="644"/>
      <c r="AC31" s="645"/>
      <c r="AD31" s="566" t="s">
        <v>119</v>
      </c>
      <c r="AE31" s="561"/>
      <c r="AF31" s="561"/>
      <c r="AG31" s="561"/>
      <c r="AH31" s="561"/>
      <c r="AI31" s="561"/>
      <c r="AJ31" s="561"/>
      <c r="AK31" s="562"/>
      <c r="AL31" s="563" t="s">
        <v>119</v>
      </c>
      <c r="AM31" s="644"/>
      <c r="AN31" s="644"/>
      <c r="AO31" s="646"/>
      <c r="AP31" s="557" t="s">
        <v>277</v>
      </c>
      <c r="AQ31" s="558"/>
      <c r="AR31" s="558"/>
      <c r="AS31" s="558"/>
      <c r="AT31" s="558"/>
      <c r="AU31" s="558"/>
      <c r="AV31" s="558"/>
      <c r="AW31" s="558"/>
      <c r="AX31" s="558"/>
      <c r="AY31" s="558"/>
      <c r="AZ31" s="558"/>
      <c r="BA31" s="558"/>
      <c r="BB31" s="558"/>
      <c r="BC31" s="559"/>
      <c r="BD31" s="560" t="s">
        <v>119</v>
      </c>
      <c r="BE31" s="561"/>
      <c r="BF31" s="561"/>
      <c r="BG31" s="561"/>
      <c r="BH31" s="561"/>
      <c r="BI31" s="561"/>
      <c r="BJ31" s="561"/>
      <c r="BK31" s="562"/>
      <c r="BL31" s="563" t="s">
        <v>119</v>
      </c>
      <c r="BM31" s="644"/>
      <c r="BN31" s="644"/>
      <c r="BO31" s="645"/>
      <c r="BP31" s="566" t="s">
        <v>119</v>
      </c>
      <c r="BQ31" s="561"/>
      <c r="BR31" s="561"/>
      <c r="BS31" s="561"/>
      <c r="BT31" s="561"/>
      <c r="BU31" s="561"/>
      <c r="BV31" s="561"/>
      <c r="BW31" s="660"/>
      <c r="BY31" s="557" t="s">
        <v>278</v>
      </c>
      <c r="BZ31" s="558"/>
      <c r="CA31" s="558"/>
      <c r="CB31" s="558"/>
      <c r="CC31" s="558"/>
      <c r="CD31" s="558"/>
      <c r="CE31" s="558"/>
      <c r="CF31" s="558"/>
      <c r="CG31" s="558"/>
      <c r="CH31" s="558"/>
      <c r="CI31" s="558"/>
      <c r="CJ31" s="558"/>
      <c r="CK31" s="558"/>
      <c r="CL31" s="559"/>
      <c r="CM31" s="560" t="s">
        <v>119</v>
      </c>
      <c r="CN31" s="561"/>
      <c r="CO31" s="561"/>
      <c r="CP31" s="561"/>
      <c r="CQ31" s="561"/>
      <c r="CR31" s="561"/>
      <c r="CS31" s="561"/>
      <c r="CT31" s="562"/>
      <c r="CU31" s="563" t="s">
        <v>119</v>
      </c>
      <c r="CV31" s="644"/>
      <c r="CW31" s="644"/>
      <c r="CX31" s="645"/>
      <c r="CY31" s="566" t="s">
        <v>119</v>
      </c>
      <c r="CZ31" s="561"/>
      <c r="DA31" s="561"/>
      <c r="DB31" s="561"/>
      <c r="DC31" s="561"/>
      <c r="DD31" s="561"/>
      <c r="DE31" s="561"/>
      <c r="DF31" s="561"/>
      <c r="DG31" s="561"/>
      <c r="DH31" s="561"/>
      <c r="DI31" s="561"/>
      <c r="DJ31" s="561"/>
      <c r="DK31" s="562"/>
      <c r="DL31" s="566" t="s">
        <v>119</v>
      </c>
      <c r="DM31" s="561"/>
      <c r="DN31" s="561"/>
      <c r="DO31" s="561"/>
      <c r="DP31" s="561"/>
      <c r="DQ31" s="561"/>
      <c r="DR31" s="561"/>
      <c r="DS31" s="561"/>
      <c r="DT31" s="561"/>
      <c r="DU31" s="561"/>
      <c r="DV31" s="561"/>
      <c r="DW31" s="561"/>
      <c r="DX31" s="660"/>
    </row>
    <row r="32" spans="2:128" ht="11.25" customHeight="1" x14ac:dyDescent="0.15">
      <c r="B32" s="557" t="s">
        <v>279</v>
      </c>
      <c r="C32" s="558"/>
      <c r="D32" s="558"/>
      <c r="E32" s="558"/>
      <c r="F32" s="558"/>
      <c r="G32" s="558"/>
      <c r="H32" s="558"/>
      <c r="I32" s="558"/>
      <c r="J32" s="558"/>
      <c r="K32" s="558"/>
      <c r="L32" s="558"/>
      <c r="M32" s="558"/>
      <c r="N32" s="558"/>
      <c r="O32" s="558"/>
      <c r="P32" s="558"/>
      <c r="Q32" s="559"/>
      <c r="R32" s="560">
        <v>20286133</v>
      </c>
      <c r="S32" s="561"/>
      <c r="T32" s="561"/>
      <c r="U32" s="561"/>
      <c r="V32" s="561"/>
      <c r="W32" s="561"/>
      <c r="X32" s="561"/>
      <c r="Y32" s="562"/>
      <c r="Z32" s="563">
        <v>3</v>
      </c>
      <c r="AA32" s="644"/>
      <c r="AB32" s="644"/>
      <c r="AC32" s="645"/>
      <c r="AD32" s="566" t="s">
        <v>119</v>
      </c>
      <c r="AE32" s="561"/>
      <c r="AF32" s="561"/>
      <c r="AG32" s="561"/>
      <c r="AH32" s="561"/>
      <c r="AI32" s="561"/>
      <c r="AJ32" s="561"/>
      <c r="AK32" s="562"/>
      <c r="AL32" s="563" t="s">
        <v>119</v>
      </c>
      <c r="AM32" s="644"/>
      <c r="AN32" s="644"/>
      <c r="AO32" s="646"/>
      <c r="AP32" s="557" t="s">
        <v>154</v>
      </c>
      <c r="AQ32" s="558"/>
      <c r="AR32" s="558"/>
      <c r="AS32" s="558"/>
      <c r="AT32" s="558"/>
      <c r="AU32" s="558"/>
      <c r="AV32" s="558"/>
      <c r="AW32" s="558"/>
      <c r="AX32" s="558"/>
      <c r="AY32" s="558"/>
      <c r="AZ32" s="558"/>
      <c r="BA32" s="558"/>
      <c r="BB32" s="558"/>
      <c r="BC32" s="559"/>
      <c r="BD32" s="560">
        <v>147231538</v>
      </c>
      <c r="BE32" s="561"/>
      <c r="BF32" s="561"/>
      <c r="BG32" s="561"/>
      <c r="BH32" s="561"/>
      <c r="BI32" s="561"/>
      <c r="BJ32" s="561"/>
      <c r="BK32" s="562"/>
      <c r="BL32" s="563">
        <v>100</v>
      </c>
      <c r="BM32" s="644"/>
      <c r="BN32" s="644"/>
      <c r="BO32" s="645"/>
      <c r="BP32" s="566">
        <v>1198420</v>
      </c>
      <c r="BQ32" s="561"/>
      <c r="BR32" s="561"/>
      <c r="BS32" s="561"/>
      <c r="BT32" s="561"/>
      <c r="BU32" s="561"/>
      <c r="BV32" s="561"/>
      <c r="BW32" s="660"/>
      <c r="BY32" s="572" t="s">
        <v>280</v>
      </c>
      <c r="BZ32" s="573"/>
      <c r="CA32" s="573"/>
      <c r="CB32" s="573"/>
      <c r="CC32" s="573"/>
      <c r="CD32" s="573"/>
      <c r="CE32" s="573"/>
      <c r="CF32" s="573"/>
      <c r="CG32" s="573"/>
      <c r="CH32" s="573"/>
      <c r="CI32" s="573"/>
      <c r="CJ32" s="573"/>
      <c r="CK32" s="573"/>
      <c r="CL32" s="574"/>
      <c r="CM32" s="575">
        <v>661550290</v>
      </c>
      <c r="CN32" s="576"/>
      <c r="CO32" s="576"/>
      <c r="CP32" s="576"/>
      <c r="CQ32" s="576"/>
      <c r="CR32" s="576"/>
      <c r="CS32" s="576"/>
      <c r="CT32" s="577"/>
      <c r="CU32" s="578">
        <v>100</v>
      </c>
      <c r="CV32" s="640"/>
      <c r="CW32" s="640"/>
      <c r="CX32" s="641"/>
      <c r="CY32" s="566">
        <v>114488451</v>
      </c>
      <c r="CZ32" s="561"/>
      <c r="DA32" s="561"/>
      <c r="DB32" s="561"/>
      <c r="DC32" s="561"/>
      <c r="DD32" s="561"/>
      <c r="DE32" s="561"/>
      <c r="DF32" s="561"/>
      <c r="DG32" s="561"/>
      <c r="DH32" s="561"/>
      <c r="DI32" s="561"/>
      <c r="DJ32" s="561"/>
      <c r="DK32" s="562"/>
      <c r="DL32" s="566">
        <v>401831105</v>
      </c>
      <c r="DM32" s="561"/>
      <c r="DN32" s="561"/>
      <c r="DO32" s="561"/>
      <c r="DP32" s="561"/>
      <c r="DQ32" s="561"/>
      <c r="DR32" s="561"/>
      <c r="DS32" s="561"/>
      <c r="DT32" s="561"/>
      <c r="DU32" s="561"/>
      <c r="DV32" s="561"/>
      <c r="DW32" s="561"/>
      <c r="DX32" s="660"/>
    </row>
    <row r="33" spans="2:128" ht="11.25" customHeight="1" x14ac:dyDescent="0.15">
      <c r="B33" s="557" t="s">
        <v>281</v>
      </c>
      <c r="C33" s="558"/>
      <c r="D33" s="558"/>
      <c r="E33" s="558"/>
      <c r="F33" s="558"/>
      <c r="G33" s="558"/>
      <c r="H33" s="558"/>
      <c r="I33" s="558"/>
      <c r="J33" s="558"/>
      <c r="K33" s="558"/>
      <c r="L33" s="558"/>
      <c r="M33" s="558"/>
      <c r="N33" s="558"/>
      <c r="O33" s="558"/>
      <c r="P33" s="558"/>
      <c r="Q33" s="559"/>
      <c r="R33" s="560">
        <v>12254350</v>
      </c>
      <c r="S33" s="561"/>
      <c r="T33" s="561"/>
      <c r="U33" s="561"/>
      <c r="V33" s="561"/>
      <c r="W33" s="561"/>
      <c r="X33" s="561"/>
      <c r="Y33" s="562"/>
      <c r="Z33" s="563">
        <v>1.8</v>
      </c>
      <c r="AA33" s="644"/>
      <c r="AB33" s="644"/>
      <c r="AC33" s="645"/>
      <c r="AD33" s="566" t="s">
        <v>119</v>
      </c>
      <c r="AE33" s="561"/>
      <c r="AF33" s="561"/>
      <c r="AG33" s="561"/>
      <c r="AH33" s="561"/>
      <c r="AI33" s="561"/>
      <c r="AJ33" s="561"/>
      <c r="AK33" s="562"/>
      <c r="AL33" s="563" t="s">
        <v>119</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282</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15">
      <c r="B34" s="557" t="s">
        <v>283</v>
      </c>
      <c r="C34" s="558"/>
      <c r="D34" s="558"/>
      <c r="E34" s="558"/>
      <c r="F34" s="558"/>
      <c r="G34" s="558"/>
      <c r="H34" s="558"/>
      <c r="I34" s="558"/>
      <c r="J34" s="558"/>
      <c r="K34" s="558"/>
      <c r="L34" s="558"/>
      <c r="M34" s="558"/>
      <c r="N34" s="558"/>
      <c r="O34" s="558"/>
      <c r="P34" s="558"/>
      <c r="Q34" s="559"/>
      <c r="R34" s="560">
        <v>95523469</v>
      </c>
      <c r="S34" s="561"/>
      <c r="T34" s="561"/>
      <c r="U34" s="561"/>
      <c r="V34" s="561"/>
      <c r="W34" s="561"/>
      <c r="X34" s="561"/>
      <c r="Y34" s="562"/>
      <c r="Z34" s="563">
        <v>14.2</v>
      </c>
      <c r="AA34" s="644"/>
      <c r="AB34" s="644"/>
      <c r="AC34" s="645"/>
      <c r="AD34" s="566">
        <v>23517</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192</v>
      </c>
      <c r="BZ34" s="624"/>
      <c r="CA34" s="624"/>
      <c r="CB34" s="624"/>
      <c r="CC34" s="624"/>
      <c r="CD34" s="624"/>
      <c r="CE34" s="624"/>
      <c r="CF34" s="624"/>
      <c r="CG34" s="624"/>
      <c r="CH34" s="624"/>
      <c r="CI34" s="624"/>
      <c r="CJ34" s="624"/>
      <c r="CK34" s="624"/>
      <c r="CL34" s="625"/>
      <c r="CM34" s="623" t="s">
        <v>284</v>
      </c>
      <c r="CN34" s="624"/>
      <c r="CO34" s="624"/>
      <c r="CP34" s="624"/>
      <c r="CQ34" s="624"/>
      <c r="CR34" s="624"/>
      <c r="CS34" s="624"/>
      <c r="CT34" s="625"/>
      <c r="CU34" s="623" t="s">
        <v>285</v>
      </c>
      <c r="CV34" s="624"/>
      <c r="CW34" s="624"/>
      <c r="CX34" s="625"/>
      <c r="CY34" s="623" t="s">
        <v>286</v>
      </c>
      <c r="CZ34" s="624"/>
      <c r="DA34" s="624"/>
      <c r="DB34" s="624"/>
      <c r="DC34" s="624"/>
      <c r="DD34" s="624"/>
      <c r="DE34" s="624"/>
      <c r="DF34" s="625"/>
      <c r="DG34" s="657" t="s">
        <v>287</v>
      </c>
      <c r="DH34" s="658"/>
      <c r="DI34" s="658"/>
      <c r="DJ34" s="658"/>
      <c r="DK34" s="658"/>
      <c r="DL34" s="658"/>
      <c r="DM34" s="658"/>
      <c r="DN34" s="658"/>
      <c r="DO34" s="658"/>
      <c r="DP34" s="658"/>
      <c r="DQ34" s="659"/>
      <c r="DR34" s="623" t="s">
        <v>288</v>
      </c>
      <c r="DS34" s="624"/>
      <c r="DT34" s="624"/>
      <c r="DU34" s="624"/>
      <c r="DV34" s="624"/>
      <c r="DW34" s="624"/>
      <c r="DX34" s="625"/>
    </row>
    <row r="35" spans="2:128" ht="11.25" customHeight="1" x14ac:dyDescent="0.15">
      <c r="B35" s="557" t="s">
        <v>289</v>
      </c>
      <c r="C35" s="558"/>
      <c r="D35" s="558"/>
      <c r="E35" s="558"/>
      <c r="F35" s="558"/>
      <c r="G35" s="558"/>
      <c r="H35" s="558"/>
      <c r="I35" s="558"/>
      <c r="J35" s="558"/>
      <c r="K35" s="558"/>
      <c r="L35" s="558"/>
      <c r="M35" s="558"/>
      <c r="N35" s="558"/>
      <c r="O35" s="558"/>
      <c r="P35" s="558"/>
      <c r="Q35" s="559"/>
      <c r="R35" s="560">
        <v>64995082</v>
      </c>
      <c r="S35" s="561"/>
      <c r="T35" s="561"/>
      <c r="U35" s="561"/>
      <c r="V35" s="561"/>
      <c r="W35" s="561"/>
      <c r="X35" s="561"/>
      <c r="Y35" s="562"/>
      <c r="Z35" s="563">
        <v>9.6</v>
      </c>
      <c r="AA35" s="644"/>
      <c r="AB35" s="644"/>
      <c r="AC35" s="645"/>
      <c r="AD35" s="566" t="s">
        <v>119</v>
      </c>
      <c r="AE35" s="561"/>
      <c r="AF35" s="561"/>
      <c r="AG35" s="561"/>
      <c r="AH35" s="561"/>
      <c r="AI35" s="561"/>
      <c r="AJ35" s="561"/>
      <c r="AK35" s="562"/>
      <c r="AL35" s="563" t="s">
        <v>119</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290</v>
      </c>
      <c r="BZ35" s="636"/>
      <c r="CA35" s="636"/>
      <c r="CB35" s="636"/>
      <c r="CC35" s="636"/>
      <c r="CD35" s="636"/>
      <c r="CE35" s="636"/>
      <c r="CF35" s="636"/>
      <c r="CG35" s="636"/>
      <c r="CH35" s="636"/>
      <c r="CI35" s="636"/>
      <c r="CJ35" s="636"/>
      <c r="CK35" s="636"/>
      <c r="CL35" s="637"/>
      <c r="CM35" s="652">
        <v>245541902</v>
      </c>
      <c r="CN35" s="653"/>
      <c r="CO35" s="653"/>
      <c r="CP35" s="653"/>
      <c r="CQ35" s="653"/>
      <c r="CR35" s="653"/>
      <c r="CS35" s="653"/>
      <c r="CT35" s="654"/>
      <c r="CU35" s="649">
        <v>37.1</v>
      </c>
      <c r="CV35" s="650"/>
      <c r="CW35" s="650"/>
      <c r="CX35" s="655"/>
      <c r="CY35" s="656">
        <v>219433422</v>
      </c>
      <c r="CZ35" s="653"/>
      <c r="DA35" s="653"/>
      <c r="DB35" s="653"/>
      <c r="DC35" s="653"/>
      <c r="DD35" s="653"/>
      <c r="DE35" s="653"/>
      <c r="DF35" s="654"/>
      <c r="DG35" s="656">
        <v>218201443</v>
      </c>
      <c r="DH35" s="653"/>
      <c r="DI35" s="653"/>
      <c r="DJ35" s="653"/>
      <c r="DK35" s="653"/>
      <c r="DL35" s="653"/>
      <c r="DM35" s="653"/>
      <c r="DN35" s="653"/>
      <c r="DO35" s="653"/>
      <c r="DP35" s="653"/>
      <c r="DQ35" s="654"/>
      <c r="DR35" s="649">
        <v>64.7</v>
      </c>
      <c r="DS35" s="650"/>
      <c r="DT35" s="650"/>
      <c r="DU35" s="650"/>
      <c r="DV35" s="650"/>
      <c r="DW35" s="650"/>
      <c r="DX35" s="651"/>
    </row>
    <row r="36" spans="2:128" ht="11.25" customHeight="1" x14ac:dyDescent="0.15">
      <c r="B36" s="557" t="s">
        <v>291</v>
      </c>
      <c r="C36" s="558"/>
      <c r="D36" s="558"/>
      <c r="E36" s="558"/>
      <c r="F36" s="558"/>
      <c r="G36" s="558"/>
      <c r="H36" s="558"/>
      <c r="I36" s="558"/>
      <c r="J36" s="558"/>
      <c r="K36" s="558"/>
      <c r="L36" s="558"/>
      <c r="M36" s="558"/>
      <c r="N36" s="558"/>
      <c r="O36" s="558"/>
      <c r="P36" s="558"/>
      <c r="Q36" s="559"/>
      <c r="R36" s="560" t="s">
        <v>119</v>
      </c>
      <c r="S36" s="561"/>
      <c r="T36" s="561"/>
      <c r="U36" s="561"/>
      <c r="V36" s="561"/>
      <c r="W36" s="561"/>
      <c r="X36" s="561"/>
      <c r="Y36" s="562"/>
      <c r="Z36" s="563" t="s">
        <v>119</v>
      </c>
      <c r="AA36" s="644"/>
      <c r="AB36" s="644"/>
      <c r="AC36" s="645"/>
      <c r="AD36" s="566" t="s">
        <v>119</v>
      </c>
      <c r="AE36" s="561"/>
      <c r="AF36" s="561"/>
      <c r="AG36" s="561"/>
      <c r="AH36" s="561"/>
      <c r="AI36" s="561"/>
      <c r="AJ36" s="561"/>
      <c r="AK36" s="562"/>
      <c r="AL36" s="563" t="s">
        <v>119</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292</v>
      </c>
      <c r="BZ36" s="558"/>
      <c r="CA36" s="558"/>
      <c r="CB36" s="558"/>
      <c r="CC36" s="558"/>
      <c r="CD36" s="558"/>
      <c r="CE36" s="558"/>
      <c r="CF36" s="558"/>
      <c r="CG36" s="558"/>
      <c r="CH36" s="558"/>
      <c r="CI36" s="558"/>
      <c r="CJ36" s="558"/>
      <c r="CK36" s="558"/>
      <c r="CL36" s="559"/>
      <c r="CM36" s="560">
        <v>149611469</v>
      </c>
      <c r="CN36" s="567"/>
      <c r="CO36" s="567"/>
      <c r="CP36" s="567"/>
      <c r="CQ36" s="567"/>
      <c r="CR36" s="567"/>
      <c r="CS36" s="567"/>
      <c r="CT36" s="568"/>
      <c r="CU36" s="563">
        <v>22.6</v>
      </c>
      <c r="CV36" s="564"/>
      <c r="CW36" s="564"/>
      <c r="CX36" s="565"/>
      <c r="CY36" s="566">
        <v>129349542</v>
      </c>
      <c r="CZ36" s="567"/>
      <c r="DA36" s="567"/>
      <c r="DB36" s="567"/>
      <c r="DC36" s="567"/>
      <c r="DD36" s="567"/>
      <c r="DE36" s="567"/>
      <c r="DF36" s="568"/>
      <c r="DG36" s="566">
        <v>128287898</v>
      </c>
      <c r="DH36" s="567"/>
      <c r="DI36" s="567"/>
      <c r="DJ36" s="567"/>
      <c r="DK36" s="567"/>
      <c r="DL36" s="567"/>
      <c r="DM36" s="567"/>
      <c r="DN36" s="567"/>
      <c r="DO36" s="567"/>
      <c r="DP36" s="567"/>
      <c r="DQ36" s="568"/>
      <c r="DR36" s="563">
        <v>38.1</v>
      </c>
      <c r="DS36" s="564"/>
      <c r="DT36" s="564"/>
      <c r="DU36" s="564"/>
      <c r="DV36" s="564"/>
      <c r="DW36" s="564"/>
      <c r="DX36" s="596"/>
    </row>
    <row r="37" spans="2:128" ht="11.25" customHeight="1" x14ac:dyDescent="0.15">
      <c r="B37" s="557" t="s">
        <v>293</v>
      </c>
      <c r="C37" s="558"/>
      <c r="D37" s="558"/>
      <c r="E37" s="558"/>
      <c r="F37" s="558"/>
      <c r="G37" s="558"/>
      <c r="H37" s="558"/>
      <c r="I37" s="558"/>
      <c r="J37" s="558"/>
      <c r="K37" s="558"/>
      <c r="L37" s="558"/>
      <c r="M37" s="558"/>
      <c r="N37" s="558"/>
      <c r="O37" s="558"/>
      <c r="P37" s="558"/>
      <c r="Q37" s="559"/>
      <c r="R37" s="560">
        <v>901890</v>
      </c>
      <c r="S37" s="561"/>
      <c r="T37" s="561"/>
      <c r="U37" s="561"/>
      <c r="V37" s="561"/>
      <c r="W37" s="561"/>
      <c r="X37" s="561"/>
      <c r="Y37" s="562"/>
      <c r="Z37" s="563">
        <v>0.1</v>
      </c>
      <c r="AA37" s="644"/>
      <c r="AB37" s="644"/>
      <c r="AC37" s="645"/>
      <c r="AD37" s="566" t="s">
        <v>119</v>
      </c>
      <c r="AE37" s="561"/>
      <c r="AF37" s="561"/>
      <c r="AG37" s="561"/>
      <c r="AH37" s="561"/>
      <c r="AI37" s="561"/>
      <c r="AJ37" s="561"/>
      <c r="AK37" s="562"/>
      <c r="AL37" s="563" t="s">
        <v>119</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294</v>
      </c>
      <c r="BZ37" s="558"/>
      <c r="CA37" s="558"/>
      <c r="CB37" s="558"/>
      <c r="CC37" s="558"/>
      <c r="CD37" s="558"/>
      <c r="CE37" s="558"/>
      <c r="CF37" s="558"/>
      <c r="CG37" s="558"/>
      <c r="CH37" s="558"/>
      <c r="CI37" s="558"/>
      <c r="CJ37" s="558"/>
      <c r="CK37" s="558"/>
      <c r="CL37" s="559"/>
      <c r="CM37" s="560">
        <v>105496056</v>
      </c>
      <c r="CN37" s="561"/>
      <c r="CO37" s="561"/>
      <c r="CP37" s="561"/>
      <c r="CQ37" s="561"/>
      <c r="CR37" s="561"/>
      <c r="CS37" s="561"/>
      <c r="CT37" s="562"/>
      <c r="CU37" s="563">
        <v>15.9</v>
      </c>
      <c r="CV37" s="564"/>
      <c r="CW37" s="564"/>
      <c r="CX37" s="565"/>
      <c r="CY37" s="566">
        <v>87107292</v>
      </c>
      <c r="CZ37" s="567"/>
      <c r="DA37" s="567"/>
      <c r="DB37" s="567"/>
      <c r="DC37" s="567"/>
      <c r="DD37" s="567"/>
      <c r="DE37" s="567"/>
      <c r="DF37" s="568"/>
      <c r="DG37" s="566">
        <v>87058416</v>
      </c>
      <c r="DH37" s="567"/>
      <c r="DI37" s="567"/>
      <c r="DJ37" s="567"/>
      <c r="DK37" s="567"/>
      <c r="DL37" s="567"/>
      <c r="DM37" s="567"/>
      <c r="DN37" s="567"/>
      <c r="DO37" s="567"/>
      <c r="DP37" s="567"/>
      <c r="DQ37" s="568"/>
      <c r="DR37" s="563">
        <v>25.8</v>
      </c>
      <c r="DS37" s="564"/>
      <c r="DT37" s="564"/>
      <c r="DU37" s="564"/>
      <c r="DV37" s="564"/>
      <c r="DW37" s="564"/>
      <c r="DX37" s="596"/>
    </row>
    <row r="38" spans="2:128" ht="11.25" customHeight="1" x14ac:dyDescent="0.15">
      <c r="B38" s="572" t="s">
        <v>295</v>
      </c>
      <c r="C38" s="573"/>
      <c r="D38" s="573"/>
      <c r="E38" s="573"/>
      <c r="F38" s="573"/>
      <c r="G38" s="573"/>
      <c r="H38" s="573"/>
      <c r="I38" s="573"/>
      <c r="J38" s="573"/>
      <c r="K38" s="573"/>
      <c r="L38" s="573"/>
      <c r="M38" s="573"/>
      <c r="N38" s="573"/>
      <c r="O38" s="573"/>
      <c r="P38" s="573"/>
      <c r="Q38" s="574"/>
      <c r="R38" s="575">
        <v>674209779</v>
      </c>
      <c r="S38" s="576"/>
      <c r="T38" s="576"/>
      <c r="U38" s="576"/>
      <c r="V38" s="576"/>
      <c r="W38" s="576"/>
      <c r="X38" s="576"/>
      <c r="Y38" s="577"/>
      <c r="Z38" s="578">
        <v>100</v>
      </c>
      <c r="AA38" s="640"/>
      <c r="AB38" s="640"/>
      <c r="AC38" s="641"/>
      <c r="AD38" s="581">
        <v>336249199</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296</v>
      </c>
      <c r="BZ38" s="558"/>
      <c r="CA38" s="558"/>
      <c r="CB38" s="558"/>
      <c r="CC38" s="558"/>
      <c r="CD38" s="558"/>
      <c r="CE38" s="558"/>
      <c r="CF38" s="558"/>
      <c r="CG38" s="558"/>
      <c r="CH38" s="558"/>
      <c r="CI38" s="558"/>
      <c r="CJ38" s="558"/>
      <c r="CK38" s="558"/>
      <c r="CL38" s="559"/>
      <c r="CM38" s="560">
        <v>8700625</v>
      </c>
      <c r="CN38" s="567"/>
      <c r="CO38" s="567"/>
      <c r="CP38" s="567"/>
      <c r="CQ38" s="567"/>
      <c r="CR38" s="567"/>
      <c r="CS38" s="567"/>
      <c r="CT38" s="568"/>
      <c r="CU38" s="563">
        <v>1.3</v>
      </c>
      <c r="CV38" s="564"/>
      <c r="CW38" s="564"/>
      <c r="CX38" s="565"/>
      <c r="CY38" s="566">
        <v>4605236</v>
      </c>
      <c r="CZ38" s="567"/>
      <c r="DA38" s="567"/>
      <c r="DB38" s="567"/>
      <c r="DC38" s="567"/>
      <c r="DD38" s="567"/>
      <c r="DE38" s="567"/>
      <c r="DF38" s="568"/>
      <c r="DG38" s="566">
        <v>4434901</v>
      </c>
      <c r="DH38" s="567"/>
      <c r="DI38" s="567"/>
      <c r="DJ38" s="567"/>
      <c r="DK38" s="567"/>
      <c r="DL38" s="567"/>
      <c r="DM38" s="567"/>
      <c r="DN38" s="567"/>
      <c r="DO38" s="567"/>
      <c r="DP38" s="567"/>
      <c r="DQ38" s="568"/>
      <c r="DR38" s="563">
        <v>1.3</v>
      </c>
      <c r="DS38" s="564"/>
      <c r="DT38" s="564"/>
      <c r="DU38" s="564"/>
      <c r="DV38" s="564"/>
      <c r="DW38" s="564"/>
      <c r="DX38" s="596"/>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297</v>
      </c>
      <c r="BZ39" s="558"/>
      <c r="CA39" s="558"/>
      <c r="CB39" s="558"/>
      <c r="CC39" s="558"/>
      <c r="CD39" s="558"/>
      <c r="CE39" s="558"/>
      <c r="CF39" s="558"/>
      <c r="CG39" s="558"/>
      <c r="CH39" s="558"/>
      <c r="CI39" s="558"/>
      <c r="CJ39" s="558"/>
      <c r="CK39" s="558"/>
      <c r="CL39" s="559"/>
      <c r="CM39" s="560">
        <v>87229808</v>
      </c>
      <c r="CN39" s="561"/>
      <c r="CO39" s="561"/>
      <c r="CP39" s="561"/>
      <c r="CQ39" s="561"/>
      <c r="CR39" s="561"/>
      <c r="CS39" s="561"/>
      <c r="CT39" s="562"/>
      <c r="CU39" s="563">
        <v>13.2</v>
      </c>
      <c r="CV39" s="564"/>
      <c r="CW39" s="564"/>
      <c r="CX39" s="565"/>
      <c r="CY39" s="566">
        <v>85478644</v>
      </c>
      <c r="CZ39" s="567"/>
      <c r="DA39" s="567"/>
      <c r="DB39" s="567"/>
      <c r="DC39" s="567"/>
      <c r="DD39" s="567"/>
      <c r="DE39" s="567"/>
      <c r="DF39" s="568"/>
      <c r="DG39" s="566">
        <v>85478644</v>
      </c>
      <c r="DH39" s="567"/>
      <c r="DI39" s="567"/>
      <c r="DJ39" s="567"/>
      <c r="DK39" s="567"/>
      <c r="DL39" s="567"/>
      <c r="DM39" s="567"/>
      <c r="DN39" s="567"/>
      <c r="DO39" s="567"/>
      <c r="DP39" s="567"/>
      <c r="DQ39" s="568"/>
      <c r="DR39" s="563">
        <v>25.4</v>
      </c>
      <c r="DS39" s="564"/>
      <c r="DT39" s="564"/>
      <c r="DU39" s="564"/>
      <c r="DV39" s="564"/>
      <c r="DW39" s="564"/>
      <c r="DX39" s="596"/>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298</v>
      </c>
      <c r="BZ40" s="591"/>
      <c r="CA40" s="557" t="s">
        <v>68</v>
      </c>
      <c r="CB40" s="558"/>
      <c r="CC40" s="558"/>
      <c r="CD40" s="558"/>
      <c r="CE40" s="558"/>
      <c r="CF40" s="558"/>
      <c r="CG40" s="558"/>
      <c r="CH40" s="558"/>
      <c r="CI40" s="558"/>
      <c r="CJ40" s="558"/>
      <c r="CK40" s="558"/>
      <c r="CL40" s="559"/>
      <c r="CM40" s="560">
        <v>87187951</v>
      </c>
      <c r="CN40" s="567"/>
      <c r="CO40" s="567"/>
      <c r="CP40" s="567"/>
      <c r="CQ40" s="567"/>
      <c r="CR40" s="567"/>
      <c r="CS40" s="567"/>
      <c r="CT40" s="568"/>
      <c r="CU40" s="563">
        <v>13.2</v>
      </c>
      <c r="CV40" s="564"/>
      <c r="CW40" s="564"/>
      <c r="CX40" s="565"/>
      <c r="CY40" s="566">
        <v>85436787</v>
      </c>
      <c r="CZ40" s="567"/>
      <c r="DA40" s="567"/>
      <c r="DB40" s="567"/>
      <c r="DC40" s="567"/>
      <c r="DD40" s="567"/>
      <c r="DE40" s="567"/>
      <c r="DF40" s="568"/>
      <c r="DG40" s="566">
        <v>85436787</v>
      </c>
      <c r="DH40" s="567"/>
      <c r="DI40" s="567"/>
      <c r="DJ40" s="567"/>
      <c r="DK40" s="567"/>
      <c r="DL40" s="567"/>
      <c r="DM40" s="567"/>
      <c r="DN40" s="567"/>
      <c r="DO40" s="567"/>
      <c r="DP40" s="567"/>
      <c r="DQ40" s="568"/>
      <c r="DR40" s="563">
        <v>25.3</v>
      </c>
      <c r="DS40" s="564"/>
      <c r="DT40" s="564"/>
      <c r="DU40" s="564"/>
      <c r="DV40" s="564"/>
      <c r="DW40" s="564"/>
      <c r="DX40" s="596"/>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299</v>
      </c>
      <c r="AQ41" s="624"/>
      <c r="AR41" s="624"/>
      <c r="AS41" s="624"/>
      <c r="AT41" s="624"/>
      <c r="AU41" s="624"/>
      <c r="AV41" s="624"/>
      <c r="AW41" s="624"/>
      <c r="AX41" s="624"/>
      <c r="AY41" s="624"/>
      <c r="AZ41" s="624"/>
      <c r="BA41" s="624"/>
      <c r="BB41" s="624"/>
      <c r="BC41" s="625"/>
      <c r="BD41" s="623" t="s">
        <v>300</v>
      </c>
      <c r="BE41" s="624"/>
      <c r="BF41" s="624"/>
      <c r="BG41" s="624"/>
      <c r="BH41" s="624"/>
      <c r="BI41" s="624"/>
      <c r="BJ41" s="624"/>
      <c r="BK41" s="624"/>
      <c r="BL41" s="624"/>
      <c r="BM41" s="625"/>
      <c r="BN41" s="623" t="s">
        <v>301</v>
      </c>
      <c r="BO41" s="624"/>
      <c r="BP41" s="624"/>
      <c r="BQ41" s="624"/>
      <c r="BR41" s="624"/>
      <c r="BS41" s="624"/>
      <c r="BT41" s="624"/>
      <c r="BU41" s="624"/>
      <c r="BV41" s="624"/>
      <c r="BW41" s="625"/>
      <c r="BY41" s="592"/>
      <c r="BZ41" s="593"/>
      <c r="CA41" s="557" t="s">
        <v>302</v>
      </c>
      <c r="CB41" s="558"/>
      <c r="CC41" s="558"/>
      <c r="CD41" s="558"/>
      <c r="CE41" s="558"/>
      <c r="CF41" s="558"/>
      <c r="CG41" s="558"/>
      <c r="CH41" s="558"/>
      <c r="CI41" s="558"/>
      <c r="CJ41" s="558"/>
      <c r="CK41" s="558"/>
      <c r="CL41" s="559"/>
      <c r="CM41" s="560">
        <v>82045637</v>
      </c>
      <c r="CN41" s="561"/>
      <c r="CO41" s="561"/>
      <c r="CP41" s="561"/>
      <c r="CQ41" s="561"/>
      <c r="CR41" s="561"/>
      <c r="CS41" s="561"/>
      <c r="CT41" s="562"/>
      <c r="CU41" s="563">
        <v>12.4</v>
      </c>
      <c r="CV41" s="564"/>
      <c r="CW41" s="564"/>
      <c r="CX41" s="565"/>
      <c r="CY41" s="566">
        <v>80310636</v>
      </c>
      <c r="CZ41" s="567"/>
      <c r="DA41" s="567"/>
      <c r="DB41" s="567"/>
      <c r="DC41" s="567"/>
      <c r="DD41" s="567"/>
      <c r="DE41" s="567"/>
      <c r="DF41" s="568"/>
      <c r="DG41" s="566">
        <v>80310636</v>
      </c>
      <c r="DH41" s="567"/>
      <c r="DI41" s="567"/>
      <c r="DJ41" s="567"/>
      <c r="DK41" s="567"/>
      <c r="DL41" s="567"/>
      <c r="DM41" s="567"/>
      <c r="DN41" s="567"/>
      <c r="DO41" s="567"/>
      <c r="DP41" s="567"/>
      <c r="DQ41" s="568"/>
      <c r="DR41" s="563">
        <v>23.8</v>
      </c>
      <c r="DS41" s="564"/>
      <c r="DT41" s="564"/>
      <c r="DU41" s="564"/>
      <c r="DV41" s="564"/>
      <c r="DW41" s="564"/>
      <c r="DX41" s="596"/>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303</v>
      </c>
      <c r="AQ42" s="627"/>
      <c r="AR42" s="627"/>
      <c r="AS42" s="627"/>
      <c r="AT42" s="632" t="s">
        <v>304</v>
      </c>
      <c r="AU42" s="195"/>
      <c r="AV42" s="195"/>
      <c r="AW42" s="195"/>
      <c r="AX42" s="635" t="s">
        <v>154</v>
      </c>
      <c r="AY42" s="636"/>
      <c r="AZ42" s="636"/>
      <c r="BA42" s="636"/>
      <c r="BB42" s="636"/>
      <c r="BC42" s="637"/>
      <c r="BD42" s="616">
        <v>99.5</v>
      </c>
      <c r="BE42" s="614"/>
      <c r="BF42" s="614"/>
      <c r="BG42" s="614"/>
      <c r="BH42" s="614"/>
      <c r="BI42" s="614">
        <v>99</v>
      </c>
      <c r="BJ42" s="614"/>
      <c r="BK42" s="614"/>
      <c r="BL42" s="614"/>
      <c r="BM42" s="615"/>
      <c r="BN42" s="616">
        <v>99.7</v>
      </c>
      <c r="BO42" s="614"/>
      <c r="BP42" s="614"/>
      <c r="BQ42" s="614"/>
      <c r="BR42" s="614"/>
      <c r="BS42" s="614">
        <v>99.1</v>
      </c>
      <c r="BT42" s="614"/>
      <c r="BU42" s="614"/>
      <c r="BV42" s="614"/>
      <c r="BW42" s="615"/>
      <c r="BY42" s="592"/>
      <c r="BZ42" s="593"/>
      <c r="CA42" s="557" t="s">
        <v>305</v>
      </c>
      <c r="CB42" s="558"/>
      <c r="CC42" s="558"/>
      <c r="CD42" s="558"/>
      <c r="CE42" s="558"/>
      <c r="CF42" s="558"/>
      <c r="CG42" s="558"/>
      <c r="CH42" s="558"/>
      <c r="CI42" s="558"/>
      <c r="CJ42" s="558"/>
      <c r="CK42" s="558"/>
      <c r="CL42" s="559"/>
      <c r="CM42" s="560">
        <v>5142314</v>
      </c>
      <c r="CN42" s="567"/>
      <c r="CO42" s="567"/>
      <c r="CP42" s="567"/>
      <c r="CQ42" s="567"/>
      <c r="CR42" s="567"/>
      <c r="CS42" s="567"/>
      <c r="CT42" s="568"/>
      <c r="CU42" s="563">
        <v>0.8</v>
      </c>
      <c r="CV42" s="564"/>
      <c r="CW42" s="564"/>
      <c r="CX42" s="565"/>
      <c r="CY42" s="566">
        <v>5126151</v>
      </c>
      <c r="CZ42" s="567"/>
      <c r="DA42" s="567"/>
      <c r="DB42" s="567"/>
      <c r="DC42" s="567"/>
      <c r="DD42" s="567"/>
      <c r="DE42" s="567"/>
      <c r="DF42" s="568"/>
      <c r="DG42" s="566">
        <v>5126151</v>
      </c>
      <c r="DH42" s="567"/>
      <c r="DI42" s="567"/>
      <c r="DJ42" s="567"/>
      <c r="DK42" s="567"/>
      <c r="DL42" s="567"/>
      <c r="DM42" s="567"/>
      <c r="DN42" s="567"/>
      <c r="DO42" s="567"/>
      <c r="DP42" s="567"/>
      <c r="DQ42" s="568"/>
      <c r="DR42" s="563">
        <v>1.5</v>
      </c>
      <c r="DS42" s="564"/>
      <c r="DT42" s="564"/>
      <c r="DU42" s="564"/>
      <c r="DV42" s="564"/>
      <c r="DW42" s="564"/>
      <c r="DX42" s="596"/>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306</v>
      </c>
      <c r="AX43" s="557" t="s">
        <v>307</v>
      </c>
      <c r="AY43" s="558"/>
      <c r="AZ43" s="558"/>
      <c r="BA43" s="558"/>
      <c r="BB43" s="558"/>
      <c r="BC43" s="559"/>
      <c r="BD43" s="620">
        <v>99</v>
      </c>
      <c r="BE43" s="621"/>
      <c r="BF43" s="621"/>
      <c r="BG43" s="621"/>
      <c r="BH43" s="621"/>
      <c r="BI43" s="621">
        <v>97.2</v>
      </c>
      <c r="BJ43" s="621"/>
      <c r="BK43" s="621"/>
      <c r="BL43" s="621"/>
      <c r="BM43" s="622"/>
      <c r="BN43" s="620">
        <v>99.3</v>
      </c>
      <c r="BO43" s="621"/>
      <c r="BP43" s="621"/>
      <c r="BQ43" s="621"/>
      <c r="BR43" s="621"/>
      <c r="BS43" s="621">
        <v>97.5</v>
      </c>
      <c r="BT43" s="621"/>
      <c r="BU43" s="621"/>
      <c r="BV43" s="621"/>
      <c r="BW43" s="622"/>
      <c r="BY43" s="594"/>
      <c r="BZ43" s="595"/>
      <c r="CA43" s="557" t="s">
        <v>308</v>
      </c>
      <c r="CB43" s="558"/>
      <c r="CC43" s="558"/>
      <c r="CD43" s="558"/>
      <c r="CE43" s="558"/>
      <c r="CF43" s="558"/>
      <c r="CG43" s="558"/>
      <c r="CH43" s="558"/>
      <c r="CI43" s="558"/>
      <c r="CJ43" s="558"/>
      <c r="CK43" s="558"/>
      <c r="CL43" s="559"/>
      <c r="CM43" s="560">
        <v>41857</v>
      </c>
      <c r="CN43" s="561"/>
      <c r="CO43" s="561"/>
      <c r="CP43" s="561"/>
      <c r="CQ43" s="561"/>
      <c r="CR43" s="561"/>
      <c r="CS43" s="561"/>
      <c r="CT43" s="562"/>
      <c r="CU43" s="563">
        <v>0</v>
      </c>
      <c r="CV43" s="564"/>
      <c r="CW43" s="564"/>
      <c r="CX43" s="565"/>
      <c r="CY43" s="566">
        <v>41857</v>
      </c>
      <c r="CZ43" s="567"/>
      <c r="DA43" s="567"/>
      <c r="DB43" s="567"/>
      <c r="DC43" s="567"/>
      <c r="DD43" s="567"/>
      <c r="DE43" s="567"/>
      <c r="DF43" s="568"/>
      <c r="DG43" s="566">
        <v>41857</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15">
      <c r="AP44" s="630"/>
      <c r="AQ44" s="631"/>
      <c r="AR44" s="631"/>
      <c r="AS44" s="631"/>
      <c r="AT44" s="634"/>
      <c r="AU44" s="196"/>
      <c r="AV44" s="196"/>
      <c r="AW44" s="196"/>
      <c r="AX44" s="572" t="s">
        <v>309</v>
      </c>
      <c r="AY44" s="573"/>
      <c r="AZ44" s="573"/>
      <c r="BA44" s="573"/>
      <c r="BB44" s="573"/>
      <c r="BC44" s="574"/>
      <c r="BD44" s="617">
        <v>99.8</v>
      </c>
      <c r="BE44" s="618"/>
      <c r="BF44" s="618"/>
      <c r="BG44" s="618"/>
      <c r="BH44" s="618"/>
      <c r="BI44" s="618">
        <v>99.7</v>
      </c>
      <c r="BJ44" s="618"/>
      <c r="BK44" s="618"/>
      <c r="BL44" s="618"/>
      <c r="BM44" s="619"/>
      <c r="BN44" s="617">
        <v>99.9</v>
      </c>
      <c r="BO44" s="618"/>
      <c r="BP44" s="618"/>
      <c r="BQ44" s="618"/>
      <c r="BR44" s="618"/>
      <c r="BS44" s="618">
        <v>99.8</v>
      </c>
      <c r="BT44" s="618"/>
      <c r="BU44" s="618"/>
      <c r="BV44" s="618"/>
      <c r="BW44" s="619"/>
      <c r="BY44" s="557" t="s">
        <v>310</v>
      </c>
      <c r="BZ44" s="558"/>
      <c r="CA44" s="558"/>
      <c r="CB44" s="558"/>
      <c r="CC44" s="558"/>
      <c r="CD44" s="558"/>
      <c r="CE44" s="558"/>
      <c r="CF44" s="558"/>
      <c r="CG44" s="558"/>
      <c r="CH44" s="558"/>
      <c r="CI44" s="558"/>
      <c r="CJ44" s="558"/>
      <c r="CK44" s="558"/>
      <c r="CL44" s="559"/>
      <c r="CM44" s="560">
        <v>288340504</v>
      </c>
      <c r="CN44" s="567"/>
      <c r="CO44" s="567"/>
      <c r="CP44" s="567"/>
      <c r="CQ44" s="567"/>
      <c r="CR44" s="567"/>
      <c r="CS44" s="567"/>
      <c r="CT44" s="568"/>
      <c r="CU44" s="563">
        <v>43.6</v>
      </c>
      <c r="CV44" s="564"/>
      <c r="CW44" s="564"/>
      <c r="CX44" s="565"/>
      <c r="CY44" s="566">
        <v>171287520</v>
      </c>
      <c r="CZ44" s="567"/>
      <c r="DA44" s="567"/>
      <c r="DB44" s="567"/>
      <c r="DC44" s="567"/>
      <c r="DD44" s="567"/>
      <c r="DE44" s="567"/>
      <c r="DF44" s="568"/>
      <c r="DG44" s="566">
        <v>104645597</v>
      </c>
      <c r="DH44" s="567"/>
      <c r="DI44" s="567"/>
      <c r="DJ44" s="567"/>
      <c r="DK44" s="567"/>
      <c r="DL44" s="567"/>
      <c r="DM44" s="567"/>
      <c r="DN44" s="567"/>
      <c r="DO44" s="567"/>
      <c r="DP44" s="567"/>
      <c r="DQ44" s="568"/>
      <c r="DR44" s="563">
        <v>31</v>
      </c>
      <c r="DS44" s="564"/>
      <c r="DT44" s="564"/>
      <c r="DU44" s="564"/>
      <c r="DV44" s="564"/>
      <c r="DW44" s="564"/>
      <c r="DX44" s="596"/>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311</v>
      </c>
      <c r="AQ45" s="606"/>
      <c r="AR45" s="606"/>
      <c r="AS45" s="606"/>
      <c r="AT45" s="606"/>
      <c r="AU45" s="606"/>
      <c r="AV45" s="606"/>
      <c r="AW45" s="607"/>
      <c r="AX45" s="608" t="s">
        <v>312</v>
      </c>
      <c r="AY45" s="609"/>
      <c r="AZ45" s="609"/>
      <c r="BA45" s="609"/>
      <c r="BB45" s="609"/>
      <c r="BC45" s="610"/>
      <c r="BD45" s="611">
        <v>1830034</v>
      </c>
      <c r="BE45" s="612"/>
      <c r="BF45" s="612"/>
      <c r="BG45" s="612"/>
      <c r="BH45" s="612"/>
      <c r="BI45" s="612"/>
      <c r="BJ45" s="612"/>
      <c r="BK45" s="612"/>
      <c r="BL45" s="612"/>
      <c r="BM45" s="613"/>
      <c r="BN45" s="611">
        <v>534195</v>
      </c>
      <c r="BO45" s="612"/>
      <c r="BP45" s="612"/>
      <c r="BQ45" s="612"/>
      <c r="BR45" s="612"/>
      <c r="BS45" s="612"/>
      <c r="BT45" s="612"/>
      <c r="BU45" s="612"/>
      <c r="BV45" s="612"/>
      <c r="BW45" s="613"/>
      <c r="BY45" s="557" t="s">
        <v>313</v>
      </c>
      <c r="BZ45" s="558"/>
      <c r="CA45" s="558"/>
      <c r="CB45" s="558"/>
      <c r="CC45" s="558"/>
      <c r="CD45" s="558"/>
      <c r="CE45" s="558"/>
      <c r="CF45" s="558"/>
      <c r="CG45" s="558"/>
      <c r="CH45" s="558"/>
      <c r="CI45" s="558"/>
      <c r="CJ45" s="558"/>
      <c r="CK45" s="558"/>
      <c r="CL45" s="559"/>
      <c r="CM45" s="560">
        <v>23319879</v>
      </c>
      <c r="CN45" s="561"/>
      <c r="CO45" s="561"/>
      <c r="CP45" s="561"/>
      <c r="CQ45" s="561"/>
      <c r="CR45" s="561"/>
      <c r="CS45" s="561"/>
      <c r="CT45" s="562"/>
      <c r="CU45" s="563">
        <v>3.5</v>
      </c>
      <c r="CV45" s="564"/>
      <c r="CW45" s="564"/>
      <c r="CX45" s="565"/>
      <c r="CY45" s="566">
        <v>19018477</v>
      </c>
      <c r="CZ45" s="567"/>
      <c r="DA45" s="567"/>
      <c r="DB45" s="567"/>
      <c r="DC45" s="567"/>
      <c r="DD45" s="567"/>
      <c r="DE45" s="567"/>
      <c r="DF45" s="568"/>
      <c r="DG45" s="566">
        <v>11334154</v>
      </c>
      <c r="DH45" s="567"/>
      <c r="DI45" s="567"/>
      <c r="DJ45" s="567"/>
      <c r="DK45" s="567"/>
      <c r="DL45" s="567"/>
      <c r="DM45" s="567"/>
      <c r="DN45" s="567"/>
      <c r="DO45" s="567"/>
      <c r="DP45" s="567"/>
      <c r="DQ45" s="568"/>
      <c r="DR45" s="563">
        <v>3.4</v>
      </c>
      <c r="DS45" s="564"/>
      <c r="DT45" s="564"/>
      <c r="DU45" s="564"/>
      <c r="DV45" s="564"/>
      <c r="DW45" s="564"/>
      <c r="DX45" s="596"/>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314</v>
      </c>
      <c r="AQ46" s="599"/>
      <c r="AR46" s="599"/>
      <c r="AS46" s="599"/>
      <c r="AT46" s="599"/>
      <c r="AU46" s="599"/>
      <c r="AV46" s="599"/>
      <c r="AW46" s="600"/>
      <c r="AX46" s="601" t="s">
        <v>315</v>
      </c>
      <c r="AY46" s="601"/>
      <c r="AZ46" s="601"/>
      <c r="BA46" s="601"/>
      <c r="BB46" s="601"/>
      <c r="BC46" s="601"/>
      <c r="BD46" s="602">
        <v>1830034</v>
      </c>
      <c r="BE46" s="603"/>
      <c r="BF46" s="603"/>
      <c r="BG46" s="603"/>
      <c r="BH46" s="603"/>
      <c r="BI46" s="603"/>
      <c r="BJ46" s="603"/>
      <c r="BK46" s="603"/>
      <c r="BL46" s="603"/>
      <c r="BM46" s="604"/>
      <c r="BN46" s="602">
        <v>534195</v>
      </c>
      <c r="BO46" s="603"/>
      <c r="BP46" s="603"/>
      <c r="BQ46" s="603"/>
      <c r="BR46" s="603"/>
      <c r="BS46" s="603"/>
      <c r="BT46" s="603"/>
      <c r="BU46" s="603"/>
      <c r="BV46" s="603"/>
      <c r="BW46" s="604"/>
      <c r="BY46" s="557" t="s">
        <v>316</v>
      </c>
      <c r="BZ46" s="558"/>
      <c r="CA46" s="558"/>
      <c r="CB46" s="558"/>
      <c r="CC46" s="558"/>
      <c r="CD46" s="558"/>
      <c r="CE46" s="558"/>
      <c r="CF46" s="558"/>
      <c r="CG46" s="558"/>
      <c r="CH46" s="558"/>
      <c r="CI46" s="558"/>
      <c r="CJ46" s="558"/>
      <c r="CK46" s="558"/>
      <c r="CL46" s="559"/>
      <c r="CM46" s="560">
        <v>14342697</v>
      </c>
      <c r="CN46" s="567"/>
      <c r="CO46" s="567"/>
      <c r="CP46" s="567"/>
      <c r="CQ46" s="567"/>
      <c r="CR46" s="567"/>
      <c r="CS46" s="567"/>
      <c r="CT46" s="568"/>
      <c r="CU46" s="563">
        <v>2.2000000000000002</v>
      </c>
      <c r="CV46" s="564"/>
      <c r="CW46" s="564"/>
      <c r="CX46" s="565"/>
      <c r="CY46" s="566">
        <v>10336732</v>
      </c>
      <c r="CZ46" s="567"/>
      <c r="DA46" s="567"/>
      <c r="DB46" s="567"/>
      <c r="DC46" s="567"/>
      <c r="DD46" s="567"/>
      <c r="DE46" s="567"/>
      <c r="DF46" s="568"/>
      <c r="DG46" s="566">
        <v>8809971</v>
      </c>
      <c r="DH46" s="567"/>
      <c r="DI46" s="567"/>
      <c r="DJ46" s="567"/>
      <c r="DK46" s="567"/>
      <c r="DL46" s="567"/>
      <c r="DM46" s="567"/>
      <c r="DN46" s="567"/>
      <c r="DO46" s="567"/>
      <c r="DP46" s="567"/>
      <c r="DQ46" s="568"/>
      <c r="DR46" s="563">
        <v>2.6</v>
      </c>
      <c r="DS46" s="564"/>
      <c r="DT46" s="564"/>
      <c r="DU46" s="564"/>
      <c r="DV46" s="564"/>
      <c r="DW46" s="564"/>
      <c r="DX46" s="596"/>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317</v>
      </c>
      <c r="BZ47" s="558"/>
      <c r="CA47" s="558"/>
      <c r="CB47" s="558"/>
      <c r="CC47" s="558"/>
      <c r="CD47" s="558"/>
      <c r="CE47" s="558"/>
      <c r="CF47" s="558"/>
      <c r="CG47" s="558"/>
      <c r="CH47" s="558"/>
      <c r="CI47" s="558"/>
      <c r="CJ47" s="558"/>
      <c r="CK47" s="558"/>
      <c r="CL47" s="559"/>
      <c r="CM47" s="560">
        <v>148804916</v>
      </c>
      <c r="CN47" s="561"/>
      <c r="CO47" s="561"/>
      <c r="CP47" s="561"/>
      <c r="CQ47" s="561"/>
      <c r="CR47" s="561"/>
      <c r="CS47" s="561"/>
      <c r="CT47" s="562"/>
      <c r="CU47" s="563">
        <v>22.5</v>
      </c>
      <c r="CV47" s="564"/>
      <c r="CW47" s="564"/>
      <c r="CX47" s="565"/>
      <c r="CY47" s="566">
        <v>130042493</v>
      </c>
      <c r="CZ47" s="567"/>
      <c r="DA47" s="567"/>
      <c r="DB47" s="567"/>
      <c r="DC47" s="567"/>
      <c r="DD47" s="567"/>
      <c r="DE47" s="567"/>
      <c r="DF47" s="568"/>
      <c r="DG47" s="566">
        <v>78552226</v>
      </c>
      <c r="DH47" s="567"/>
      <c r="DI47" s="567"/>
      <c r="DJ47" s="567"/>
      <c r="DK47" s="567"/>
      <c r="DL47" s="567"/>
      <c r="DM47" s="567"/>
      <c r="DN47" s="567"/>
      <c r="DO47" s="567"/>
      <c r="DP47" s="567"/>
      <c r="DQ47" s="568"/>
      <c r="DR47" s="563">
        <v>23.3</v>
      </c>
      <c r="DS47" s="564"/>
      <c r="DT47" s="564"/>
      <c r="DU47" s="564"/>
      <c r="DV47" s="564"/>
      <c r="DW47" s="564"/>
      <c r="DX47" s="596"/>
    </row>
    <row r="48" spans="2:128" ht="11.25" customHeight="1" x14ac:dyDescent="0.15">
      <c r="B48" s="191" t="s">
        <v>318</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319</v>
      </c>
      <c r="BZ48" s="558"/>
      <c r="CA48" s="558"/>
      <c r="CB48" s="558"/>
      <c r="CC48" s="558"/>
      <c r="CD48" s="558"/>
      <c r="CE48" s="558"/>
      <c r="CF48" s="558"/>
      <c r="CG48" s="558"/>
      <c r="CH48" s="558"/>
      <c r="CI48" s="558"/>
      <c r="CJ48" s="558"/>
      <c r="CK48" s="558"/>
      <c r="CL48" s="559"/>
      <c r="CM48" s="560">
        <v>5964476</v>
      </c>
      <c r="CN48" s="567"/>
      <c r="CO48" s="567"/>
      <c r="CP48" s="567"/>
      <c r="CQ48" s="567"/>
      <c r="CR48" s="567"/>
      <c r="CS48" s="567"/>
      <c r="CT48" s="568"/>
      <c r="CU48" s="563">
        <v>0.9</v>
      </c>
      <c r="CV48" s="564"/>
      <c r="CW48" s="564"/>
      <c r="CX48" s="565"/>
      <c r="CY48" s="566">
        <v>5964476</v>
      </c>
      <c r="CZ48" s="567"/>
      <c r="DA48" s="567"/>
      <c r="DB48" s="567"/>
      <c r="DC48" s="567"/>
      <c r="DD48" s="567"/>
      <c r="DE48" s="567"/>
      <c r="DF48" s="568"/>
      <c r="DG48" s="566">
        <v>5513809</v>
      </c>
      <c r="DH48" s="567"/>
      <c r="DI48" s="567"/>
      <c r="DJ48" s="567"/>
      <c r="DK48" s="567"/>
      <c r="DL48" s="567"/>
      <c r="DM48" s="567"/>
      <c r="DN48" s="567"/>
      <c r="DO48" s="567"/>
      <c r="DP48" s="567"/>
      <c r="DQ48" s="568"/>
      <c r="DR48" s="563">
        <v>1.6</v>
      </c>
      <c r="DS48" s="564"/>
      <c r="DT48" s="564"/>
      <c r="DU48" s="564"/>
      <c r="DV48" s="564"/>
      <c r="DW48" s="564"/>
      <c r="DX48" s="596"/>
    </row>
    <row r="49" spans="2:128" ht="11.25" customHeight="1" x14ac:dyDescent="0.15">
      <c r="B49" s="597" t="s">
        <v>320</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321</v>
      </c>
      <c r="BZ49" s="558"/>
      <c r="CA49" s="558"/>
      <c r="CB49" s="558"/>
      <c r="CC49" s="558"/>
      <c r="CD49" s="558"/>
      <c r="CE49" s="558"/>
      <c r="CF49" s="558"/>
      <c r="CG49" s="558"/>
      <c r="CH49" s="558"/>
      <c r="CI49" s="558"/>
      <c r="CJ49" s="558"/>
      <c r="CK49" s="558"/>
      <c r="CL49" s="559"/>
      <c r="CM49" s="560">
        <v>8216218</v>
      </c>
      <c r="CN49" s="561"/>
      <c r="CO49" s="561"/>
      <c r="CP49" s="561"/>
      <c r="CQ49" s="561"/>
      <c r="CR49" s="561"/>
      <c r="CS49" s="561"/>
      <c r="CT49" s="562"/>
      <c r="CU49" s="563">
        <v>1.2</v>
      </c>
      <c r="CV49" s="564"/>
      <c r="CW49" s="564"/>
      <c r="CX49" s="565"/>
      <c r="CY49" s="566">
        <v>5372544</v>
      </c>
      <c r="CZ49" s="567"/>
      <c r="DA49" s="567"/>
      <c r="DB49" s="567"/>
      <c r="DC49" s="567"/>
      <c r="DD49" s="567"/>
      <c r="DE49" s="567"/>
      <c r="DF49" s="568"/>
      <c r="DG49" s="566" t="s">
        <v>119</v>
      </c>
      <c r="DH49" s="567"/>
      <c r="DI49" s="567"/>
      <c r="DJ49" s="567"/>
      <c r="DK49" s="567"/>
      <c r="DL49" s="567"/>
      <c r="DM49" s="567"/>
      <c r="DN49" s="567"/>
      <c r="DO49" s="567"/>
      <c r="DP49" s="567"/>
      <c r="DQ49" s="568"/>
      <c r="DR49" s="563" t="s">
        <v>119</v>
      </c>
      <c r="DS49" s="564"/>
      <c r="DT49" s="564"/>
      <c r="DU49" s="564"/>
      <c r="DV49" s="564"/>
      <c r="DW49" s="564"/>
      <c r="DX49" s="596"/>
    </row>
    <row r="50" spans="2:128" ht="11.25" customHeight="1" x14ac:dyDescent="0.15">
      <c r="B50" s="597" t="s">
        <v>322</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323</v>
      </c>
      <c r="BZ50" s="558"/>
      <c r="CA50" s="558"/>
      <c r="CB50" s="558"/>
      <c r="CC50" s="558"/>
      <c r="CD50" s="558"/>
      <c r="CE50" s="558"/>
      <c r="CF50" s="558"/>
      <c r="CG50" s="558"/>
      <c r="CH50" s="558"/>
      <c r="CI50" s="558"/>
      <c r="CJ50" s="558"/>
      <c r="CK50" s="558"/>
      <c r="CL50" s="559"/>
      <c r="CM50" s="560">
        <v>3235</v>
      </c>
      <c r="CN50" s="567"/>
      <c r="CO50" s="567"/>
      <c r="CP50" s="567"/>
      <c r="CQ50" s="567"/>
      <c r="CR50" s="567"/>
      <c r="CS50" s="567"/>
      <c r="CT50" s="568"/>
      <c r="CU50" s="563">
        <v>0</v>
      </c>
      <c r="CV50" s="564"/>
      <c r="CW50" s="564"/>
      <c r="CX50" s="565"/>
      <c r="CY50" s="566">
        <v>2235</v>
      </c>
      <c r="CZ50" s="567"/>
      <c r="DA50" s="567"/>
      <c r="DB50" s="567"/>
      <c r="DC50" s="567"/>
      <c r="DD50" s="567"/>
      <c r="DE50" s="567"/>
      <c r="DF50" s="568"/>
      <c r="DG50" s="566" t="s">
        <v>119</v>
      </c>
      <c r="DH50" s="567"/>
      <c r="DI50" s="567"/>
      <c r="DJ50" s="567"/>
      <c r="DK50" s="567"/>
      <c r="DL50" s="567"/>
      <c r="DM50" s="567"/>
      <c r="DN50" s="567"/>
      <c r="DO50" s="567"/>
      <c r="DP50" s="567"/>
      <c r="DQ50" s="568"/>
      <c r="DR50" s="563" t="s">
        <v>119</v>
      </c>
      <c r="DS50" s="564"/>
      <c r="DT50" s="564"/>
      <c r="DU50" s="564"/>
      <c r="DV50" s="564"/>
      <c r="DW50" s="564"/>
      <c r="DX50" s="596"/>
    </row>
    <row r="51" spans="2:128" ht="11.25" customHeight="1" x14ac:dyDescent="0.15">
      <c r="BY51" s="557" t="s">
        <v>324</v>
      </c>
      <c r="BZ51" s="558"/>
      <c r="CA51" s="558"/>
      <c r="CB51" s="558"/>
      <c r="CC51" s="558"/>
      <c r="CD51" s="558"/>
      <c r="CE51" s="558"/>
      <c r="CF51" s="558"/>
      <c r="CG51" s="558"/>
      <c r="CH51" s="558"/>
      <c r="CI51" s="558"/>
      <c r="CJ51" s="558"/>
      <c r="CK51" s="558"/>
      <c r="CL51" s="559"/>
      <c r="CM51" s="560">
        <v>87689083</v>
      </c>
      <c r="CN51" s="561"/>
      <c r="CO51" s="561"/>
      <c r="CP51" s="561"/>
      <c r="CQ51" s="561"/>
      <c r="CR51" s="561"/>
      <c r="CS51" s="561"/>
      <c r="CT51" s="562"/>
      <c r="CU51" s="563">
        <v>13.3</v>
      </c>
      <c r="CV51" s="564"/>
      <c r="CW51" s="564"/>
      <c r="CX51" s="565"/>
      <c r="CY51" s="566">
        <v>550563</v>
      </c>
      <c r="CZ51" s="567"/>
      <c r="DA51" s="567"/>
      <c r="DB51" s="567"/>
      <c r="DC51" s="567"/>
      <c r="DD51" s="567"/>
      <c r="DE51" s="567"/>
      <c r="DF51" s="568"/>
      <c r="DG51" s="566">
        <v>435437</v>
      </c>
      <c r="DH51" s="567"/>
      <c r="DI51" s="567"/>
      <c r="DJ51" s="567"/>
      <c r="DK51" s="567"/>
      <c r="DL51" s="567"/>
      <c r="DM51" s="567"/>
      <c r="DN51" s="567"/>
      <c r="DO51" s="567"/>
      <c r="DP51" s="567"/>
      <c r="DQ51" s="568"/>
      <c r="DR51" s="563">
        <v>0.1</v>
      </c>
      <c r="DS51" s="564"/>
      <c r="DT51" s="564"/>
      <c r="DU51" s="564"/>
      <c r="DV51" s="564"/>
      <c r="DW51" s="564"/>
      <c r="DX51" s="596"/>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325</v>
      </c>
      <c r="BZ52" s="558"/>
      <c r="CA52" s="558"/>
      <c r="CB52" s="558"/>
      <c r="CC52" s="558"/>
      <c r="CD52" s="558"/>
      <c r="CE52" s="558"/>
      <c r="CF52" s="558"/>
      <c r="CG52" s="558"/>
      <c r="CH52" s="558"/>
      <c r="CI52" s="558"/>
      <c r="CJ52" s="558"/>
      <c r="CK52" s="558"/>
      <c r="CL52" s="559"/>
      <c r="CM52" s="560" t="s">
        <v>119</v>
      </c>
      <c r="CN52" s="561"/>
      <c r="CO52" s="561"/>
      <c r="CP52" s="561"/>
      <c r="CQ52" s="561"/>
      <c r="CR52" s="561"/>
      <c r="CS52" s="561"/>
      <c r="CT52" s="562"/>
      <c r="CU52" s="563" t="s">
        <v>119</v>
      </c>
      <c r="CV52" s="564"/>
      <c r="CW52" s="564"/>
      <c r="CX52" s="565"/>
      <c r="CY52" s="566" t="s">
        <v>119</v>
      </c>
      <c r="CZ52" s="567"/>
      <c r="DA52" s="567"/>
      <c r="DB52" s="567"/>
      <c r="DC52" s="567"/>
      <c r="DD52" s="567"/>
      <c r="DE52" s="567"/>
      <c r="DF52" s="568"/>
      <c r="DG52" s="566" t="s">
        <v>119</v>
      </c>
      <c r="DH52" s="567"/>
      <c r="DI52" s="567"/>
      <c r="DJ52" s="567"/>
      <c r="DK52" s="567"/>
      <c r="DL52" s="567"/>
      <c r="DM52" s="567"/>
      <c r="DN52" s="567"/>
      <c r="DO52" s="567"/>
      <c r="DP52" s="567"/>
      <c r="DQ52" s="568"/>
      <c r="DR52" s="563" t="s">
        <v>119</v>
      </c>
      <c r="DS52" s="564"/>
      <c r="DT52" s="564"/>
      <c r="DU52" s="564"/>
      <c r="DV52" s="564"/>
      <c r="DW52" s="564"/>
      <c r="DX52" s="596"/>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326</v>
      </c>
      <c r="BZ53" s="558"/>
      <c r="CA53" s="558"/>
      <c r="CB53" s="558"/>
      <c r="CC53" s="558"/>
      <c r="CD53" s="558"/>
      <c r="CE53" s="558"/>
      <c r="CF53" s="558"/>
      <c r="CG53" s="558"/>
      <c r="CH53" s="558"/>
      <c r="CI53" s="558"/>
      <c r="CJ53" s="558"/>
      <c r="CK53" s="558"/>
      <c r="CL53" s="559"/>
      <c r="CM53" s="560">
        <v>127667884</v>
      </c>
      <c r="CN53" s="561"/>
      <c r="CO53" s="561"/>
      <c r="CP53" s="561"/>
      <c r="CQ53" s="561"/>
      <c r="CR53" s="561"/>
      <c r="CS53" s="561"/>
      <c r="CT53" s="562"/>
      <c r="CU53" s="563">
        <v>19.3</v>
      </c>
      <c r="CV53" s="564"/>
      <c r="CW53" s="564"/>
      <c r="CX53" s="565"/>
      <c r="CY53" s="566">
        <v>11110163</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327</v>
      </c>
      <c r="BZ54" s="558"/>
      <c r="CA54" s="558"/>
      <c r="CB54" s="558"/>
      <c r="CC54" s="558"/>
      <c r="CD54" s="558"/>
      <c r="CE54" s="558"/>
      <c r="CF54" s="558"/>
      <c r="CG54" s="558"/>
      <c r="CH54" s="558"/>
      <c r="CI54" s="558"/>
      <c r="CJ54" s="558"/>
      <c r="CK54" s="558"/>
      <c r="CL54" s="559"/>
      <c r="CM54" s="560">
        <v>4074541</v>
      </c>
      <c r="CN54" s="561"/>
      <c r="CO54" s="561"/>
      <c r="CP54" s="561"/>
      <c r="CQ54" s="561"/>
      <c r="CR54" s="561"/>
      <c r="CS54" s="561"/>
      <c r="CT54" s="562"/>
      <c r="CU54" s="563">
        <v>0.6</v>
      </c>
      <c r="CV54" s="564"/>
      <c r="CW54" s="564"/>
      <c r="CX54" s="565"/>
      <c r="CY54" s="566">
        <v>987050</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298</v>
      </c>
      <c r="BZ55" s="591"/>
      <c r="CA55" s="557" t="s">
        <v>328</v>
      </c>
      <c r="CB55" s="558"/>
      <c r="CC55" s="558"/>
      <c r="CD55" s="558"/>
      <c r="CE55" s="558"/>
      <c r="CF55" s="558"/>
      <c r="CG55" s="558"/>
      <c r="CH55" s="558"/>
      <c r="CI55" s="558"/>
      <c r="CJ55" s="558"/>
      <c r="CK55" s="558"/>
      <c r="CL55" s="559"/>
      <c r="CM55" s="560">
        <v>114488451</v>
      </c>
      <c r="CN55" s="561"/>
      <c r="CO55" s="561"/>
      <c r="CP55" s="561"/>
      <c r="CQ55" s="561"/>
      <c r="CR55" s="561"/>
      <c r="CS55" s="561"/>
      <c r="CT55" s="562"/>
      <c r="CU55" s="563">
        <v>17.3</v>
      </c>
      <c r="CV55" s="564"/>
      <c r="CW55" s="564"/>
      <c r="CX55" s="565"/>
      <c r="CY55" s="566">
        <v>10779439</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15">
      <c r="B56" s="204"/>
      <c r="BY56" s="592"/>
      <c r="BZ56" s="593"/>
      <c r="CA56" s="557" t="s">
        <v>329</v>
      </c>
      <c r="CB56" s="558"/>
      <c r="CC56" s="558"/>
      <c r="CD56" s="558"/>
      <c r="CE56" s="558"/>
      <c r="CF56" s="558"/>
      <c r="CG56" s="558"/>
      <c r="CH56" s="558"/>
      <c r="CI56" s="558"/>
      <c r="CJ56" s="558"/>
      <c r="CK56" s="558"/>
      <c r="CL56" s="559"/>
      <c r="CM56" s="560">
        <v>74578472</v>
      </c>
      <c r="CN56" s="561"/>
      <c r="CO56" s="561"/>
      <c r="CP56" s="561"/>
      <c r="CQ56" s="561"/>
      <c r="CR56" s="561"/>
      <c r="CS56" s="561"/>
      <c r="CT56" s="562"/>
      <c r="CU56" s="563">
        <v>11.3</v>
      </c>
      <c r="CV56" s="564"/>
      <c r="CW56" s="564"/>
      <c r="CX56" s="565"/>
      <c r="CY56" s="566">
        <v>1471008</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15">
      <c r="BY57" s="592"/>
      <c r="BZ57" s="593"/>
      <c r="CA57" s="557" t="s">
        <v>330</v>
      </c>
      <c r="CB57" s="558"/>
      <c r="CC57" s="558"/>
      <c r="CD57" s="558"/>
      <c r="CE57" s="558"/>
      <c r="CF57" s="558"/>
      <c r="CG57" s="558"/>
      <c r="CH57" s="558"/>
      <c r="CI57" s="558"/>
      <c r="CJ57" s="558"/>
      <c r="CK57" s="558"/>
      <c r="CL57" s="559"/>
      <c r="CM57" s="560">
        <v>23912242</v>
      </c>
      <c r="CN57" s="561"/>
      <c r="CO57" s="561"/>
      <c r="CP57" s="561"/>
      <c r="CQ57" s="561"/>
      <c r="CR57" s="561"/>
      <c r="CS57" s="561"/>
      <c r="CT57" s="562"/>
      <c r="CU57" s="563">
        <v>3.6</v>
      </c>
      <c r="CV57" s="564"/>
      <c r="CW57" s="564"/>
      <c r="CX57" s="565"/>
      <c r="CY57" s="566">
        <v>8192823</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15">
      <c r="BY58" s="592"/>
      <c r="BZ58" s="593"/>
      <c r="CA58" s="557" t="s">
        <v>331</v>
      </c>
      <c r="CB58" s="558"/>
      <c r="CC58" s="558"/>
      <c r="CD58" s="558"/>
      <c r="CE58" s="558"/>
      <c r="CF58" s="558"/>
      <c r="CG58" s="558"/>
      <c r="CH58" s="558"/>
      <c r="CI58" s="558"/>
      <c r="CJ58" s="558"/>
      <c r="CK58" s="558"/>
      <c r="CL58" s="559"/>
      <c r="CM58" s="560">
        <v>13179433</v>
      </c>
      <c r="CN58" s="561"/>
      <c r="CO58" s="561"/>
      <c r="CP58" s="561"/>
      <c r="CQ58" s="561"/>
      <c r="CR58" s="561"/>
      <c r="CS58" s="561"/>
      <c r="CT58" s="562"/>
      <c r="CU58" s="563">
        <v>2</v>
      </c>
      <c r="CV58" s="564"/>
      <c r="CW58" s="564"/>
      <c r="CX58" s="565"/>
      <c r="CY58" s="566">
        <v>330724</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594"/>
      <c r="BZ59" s="595"/>
      <c r="CA59" s="557" t="s">
        <v>332</v>
      </c>
      <c r="CB59" s="558"/>
      <c r="CC59" s="558"/>
      <c r="CD59" s="558"/>
      <c r="CE59" s="558"/>
      <c r="CF59" s="558"/>
      <c r="CG59" s="558"/>
      <c r="CH59" s="558"/>
      <c r="CI59" s="558"/>
      <c r="CJ59" s="558"/>
      <c r="CK59" s="558"/>
      <c r="CL59" s="559"/>
      <c r="CM59" s="560" t="s">
        <v>119</v>
      </c>
      <c r="CN59" s="561"/>
      <c r="CO59" s="561"/>
      <c r="CP59" s="561"/>
      <c r="CQ59" s="561"/>
      <c r="CR59" s="561"/>
      <c r="CS59" s="561"/>
      <c r="CT59" s="562"/>
      <c r="CU59" s="563" t="s">
        <v>119</v>
      </c>
      <c r="CV59" s="564"/>
      <c r="CW59" s="564"/>
      <c r="CX59" s="565"/>
      <c r="CY59" s="566" t="s">
        <v>119</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333</v>
      </c>
      <c r="BZ60" s="573"/>
      <c r="CA60" s="573"/>
      <c r="CB60" s="573"/>
      <c r="CC60" s="573"/>
      <c r="CD60" s="573"/>
      <c r="CE60" s="573"/>
      <c r="CF60" s="573"/>
      <c r="CG60" s="573"/>
      <c r="CH60" s="573"/>
      <c r="CI60" s="573"/>
      <c r="CJ60" s="573"/>
      <c r="CK60" s="573"/>
      <c r="CL60" s="574"/>
      <c r="CM60" s="575">
        <v>661550290</v>
      </c>
      <c r="CN60" s="576"/>
      <c r="CO60" s="576"/>
      <c r="CP60" s="576"/>
      <c r="CQ60" s="576"/>
      <c r="CR60" s="576"/>
      <c r="CS60" s="576"/>
      <c r="CT60" s="577"/>
      <c r="CU60" s="578">
        <v>100</v>
      </c>
      <c r="CV60" s="579"/>
      <c r="CW60" s="579"/>
      <c r="CX60" s="580"/>
      <c r="CY60" s="581">
        <v>401831105</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fgZmo5yhI6Mtv2kLGIdiX2v6Wt20x9VuTQSFCMpVWNCl31lLjbopszvPhmKyhWacqgnIg5Da4+iG3opAI85Ow==" saltValue="f2d0rj9YMRlnXbtSGKxuS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 zoomScale="70" zoomScaleNormal="25" zoomScaleSheetLayoutView="70" workbookViewId="0">
      <selection activeCell="A25" sqref="A25:BI25"/>
    </sheetView>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1056" t="s">
        <v>334</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335</v>
      </c>
      <c r="DK2" s="1058"/>
      <c r="DL2" s="1058"/>
      <c r="DM2" s="1058"/>
      <c r="DN2" s="1058"/>
      <c r="DO2" s="1059"/>
      <c r="DP2" s="206"/>
      <c r="DQ2" s="1057" t="s">
        <v>336</v>
      </c>
      <c r="DR2" s="1058"/>
      <c r="DS2" s="1058"/>
      <c r="DT2" s="1058"/>
      <c r="DU2" s="1058"/>
      <c r="DV2" s="1058"/>
      <c r="DW2" s="1058"/>
      <c r="DX2" s="1058"/>
      <c r="DY2" s="1058"/>
      <c r="DZ2" s="1059"/>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1016" t="s">
        <v>337</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338</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15">
      <c r="A5" s="946" t="s">
        <v>339</v>
      </c>
      <c r="B5" s="947"/>
      <c r="C5" s="947"/>
      <c r="D5" s="947"/>
      <c r="E5" s="947"/>
      <c r="F5" s="947"/>
      <c r="G5" s="947"/>
      <c r="H5" s="947"/>
      <c r="I5" s="947"/>
      <c r="J5" s="947"/>
      <c r="K5" s="947"/>
      <c r="L5" s="947"/>
      <c r="M5" s="947"/>
      <c r="N5" s="947"/>
      <c r="O5" s="947"/>
      <c r="P5" s="948"/>
      <c r="Q5" s="952" t="s">
        <v>340</v>
      </c>
      <c r="R5" s="953"/>
      <c r="S5" s="953"/>
      <c r="T5" s="953"/>
      <c r="U5" s="954"/>
      <c r="V5" s="952" t="s">
        <v>341</v>
      </c>
      <c r="W5" s="953"/>
      <c r="X5" s="953"/>
      <c r="Y5" s="953"/>
      <c r="Z5" s="954"/>
      <c r="AA5" s="952" t="s">
        <v>342</v>
      </c>
      <c r="AB5" s="953"/>
      <c r="AC5" s="953"/>
      <c r="AD5" s="953"/>
      <c r="AE5" s="953"/>
      <c r="AF5" s="1060" t="s">
        <v>343</v>
      </c>
      <c r="AG5" s="953"/>
      <c r="AH5" s="953"/>
      <c r="AI5" s="953"/>
      <c r="AJ5" s="966"/>
      <c r="AK5" s="953" t="s">
        <v>344</v>
      </c>
      <c r="AL5" s="953"/>
      <c r="AM5" s="953"/>
      <c r="AN5" s="953"/>
      <c r="AO5" s="954"/>
      <c r="AP5" s="952" t="s">
        <v>345</v>
      </c>
      <c r="AQ5" s="953"/>
      <c r="AR5" s="953"/>
      <c r="AS5" s="953"/>
      <c r="AT5" s="954"/>
      <c r="AU5" s="952" t="s">
        <v>346</v>
      </c>
      <c r="AV5" s="953"/>
      <c r="AW5" s="953"/>
      <c r="AX5" s="953"/>
      <c r="AY5" s="966"/>
      <c r="AZ5" s="210"/>
      <c r="BA5" s="210"/>
      <c r="BB5" s="210"/>
      <c r="BC5" s="210"/>
      <c r="BD5" s="210"/>
      <c r="BE5" s="211"/>
      <c r="BF5" s="211"/>
      <c r="BG5" s="211"/>
      <c r="BH5" s="211"/>
      <c r="BI5" s="211"/>
      <c r="BJ5" s="211"/>
      <c r="BK5" s="211"/>
      <c r="BL5" s="211"/>
      <c r="BM5" s="211"/>
      <c r="BN5" s="211"/>
      <c r="BO5" s="211"/>
      <c r="BP5" s="211"/>
      <c r="BQ5" s="946" t="s">
        <v>347</v>
      </c>
      <c r="BR5" s="947"/>
      <c r="BS5" s="947"/>
      <c r="BT5" s="947"/>
      <c r="BU5" s="947"/>
      <c r="BV5" s="947"/>
      <c r="BW5" s="947"/>
      <c r="BX5" s="947"/>
      <c r="BY5" s="947"/>
      <c r="BZ5" s="947"/>
      <c r="CA5" s="947"/>
      <c r="CB5" s="947"/>
      <c r="CC5" s="947"/>
      <c r="CD5" s="947"/>
      <c r="CE5" s="947"/>
      <c r="CF5" s="947"/>
      <c r="CG5" s="948"/>
      <c r="CH5" s="952" t="s">
        <v>348</v>
      </c>
      <c r="CI5" s="953"/>
      <c r="CJ5" s="953"/>
      <c r="CK5" s="953"/>
      <c r="CL5" s="954"/>
      <c r="CM5" s="952" t="s">
        <v>349</v>
      </c>
      <c r="CN5" s="953"/>
      <c r="CO5" s="953"/>
      <c r="CP5" s="953"/>
      <c r="CQ5" s="954"/>
      <c r="CR5" s="952" t="s">
        <v>350</v>
      </c>
      <c r="CS5" s="953"/>
      <c r="CT5" s="953"/>
      <c r="CU5" s="953"/>
      <c r="CV5" s="954"/>
      <c r="CW5" s="952" t="s">
        <v>351</v>
      </c>
      <c r="CX5" s="953"/>
      <c r="CY5" s="953"/>
      <c r="CZ5" s="953"/>
      <c r="DA5" s="954"/>
      <c r="DB5" s="952" t="s">
        <v>352</v>
      </c>
      <c r="DC5" s="953"/>
      <c r="DD5" s="953"/>
      <c r="DE5" s="953"/>
      <c r="DF5" s="954"/>
      <c r="DG5" s="1050" t="s">
        <v>353</v>
      </c>
      <c r="DH5" s="1051"/>
      <c r="DI5" s="1051"/>
      <c r="DJ5" s="1051"/>
      <c r="DK5" s="1052"/>
      <c r="DL5" s="1050" t="s">
        <v>354</v>
      </c>
      <c r="DM5" s="1051"/>
      <c r="DN5" s="1051"/>
      <c r="DO5" s="1051"/>
      <c r="DP5" s="1052"/>
      <c r="DQ5" s="952" t="s">
        <v>355</v>
      </c>
      <c r="DR5" s="953"/>
      <c r="DS5" s="953"/>
      <c r="DT5" s="953"/>
      <c r="DU5" s="954"/>
      <c r="DV5" s="952" t="s">
        <v>346</v>
      </c>
      <c r="DW5" s="953"/>
      <c r="DX5" s="953"/>
      <c r="DY5" s="953"/>
      <c r="DZ5" s="966"/>
      <c r="EA5" s="213"/>
    </row>
    <row r="6" spans="1:131" s="214" customFormat="1" ht="26.25" customHeight="1" thickBot="1" x14ac:dyDescent="0.2">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15">
      <c r="A7" s="215">
        <v>1</v>
      </c>
      <c r="B7" s="1004" t="s">
        <v>356</v>
      </c>
      <c r="C7" s="1005"/>
      <c r="D7" s="1005"/>
      <c r="E7" s="1005"/>
      <c r="F7" s="1005"/>
      <c r="G7" s="1005"/>
      <c r="H7" s="1005"/>
      <c r="I7" s="1005"/>
      <c r="J7" s="1005"/>
      <c r="K7" s="1005"/>
      <c r="L7" s="1005"/>
      <c r="M7" s="1005"/>
      <c r="N7" s="1005"/>
      <c r="O7" s="1005"/>
      <c r="P7" s="1006"/>
      <c r="Q7" s="1068">
        <v>696703</v>
      </c>
      <c r="R7" s="1069"/>
      <c r="S7" s="1069"/>
      <c r="T7" s="1069"/>
      <c r="U7" s="1069"/>
      <c r="V7" s="1069">
        <v>685698</v>
      </c>
      <c r="W7" s="1069"/>
      <c r="X7" s="1069"/>
      <c r="Y7" s="1069"/>
      <c r="Z7" s="1069"/>
      <c r="AA7" s="1069">
        <v>11005</v>
      </c>
      <c r="AB7" s="1069"/>
      <c r="AC7" s="1069"/>
      <c r="AD7" s="1069"/>
      <c r="AE7" s="1070"/>
      <c r="AF7" s="1071">
        <v>5324</v>
      </c>
      <c r="AG7" s="1072"/>
      <c r="AH7" s="1072"/>
      <c r="AI7" s="1072"/>
      <c r="AJ7" s="1073"/>
      <c r="AK7" s="1074">
        <v>20667</v>
      </c>
      <c r="AL7" s="1075"/>
      <c r="AM7" s="1075"/>
      <c r="AN7" s="1075"/>
      <c r="AO7" s="1075"/>
      <c r="AP7" s="1075">
        <v>1126635</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t="s">
        <v>543</v>
      </c>
      <c r="BS7" s="1065" t="s">
        <v>544</v>
      </c>
      <c r="BT7" s="1066" t="s">
        <v>544</v>
      </c>
      <c r="BU7" s="1066" t="s">
        <v>544</v>
      </c>
      <c r="BV7" s="1066" t="s">
        <v>544</v>
      </c>
      <c r="BW7" s="1066" t="s">
        <v>544</v>
      </c>
      <c r="BX7" s="1066" t="s">
        <v>544</v>
      </c>
      <c r="BY7" s="1066" t="s">
        <v>544</v>
      </c>
      <c r="BZ7" s="1066" t="s">
        <v>544</v>
      </c>
      <c r="CA7" s="1066" t="s">
        <v>544</v>
      </c>
      <c r="CB7" s="1066" t="s">
        <v>544</v>
      </c>
      <c r="CC7" s="1066" t="s">
        <v>544</v>
      </c>
      <c r="CD7" s="1066" t="s">
        <v>544</v>
      </c>
      <c r="CE7" s="1066" t="s">
        <v>544</v>
      </c>
      <c r="CF7" s="1066" t="s">
        <v>544</v>
      </c>
      <c r="CG7" s="1078" t="s">
        <v>544</v>
      </c>
      <c r="CH7" s="1062">
        <v>-9</v>
      </c>
      <c r="CI7" s="1063">
        <v>-9</v>
      </c>
      <c r="CJ7" s="1063">
        <v>-9</v>
      </c>
      <c r="CK7" s="1063">
        <v>-9</v>
      </c>
      <c r="CL7" s="1064">
        <v>-9</v>
      </c>
      <c r="CM7" s="1062">
        <v>1810</v>
      </c>
      <c r="CN7" s="1063">
        <v>1810</v>
      </c>
      <c r="CO7" s="1063">
        <v>1810</v>
      </c>
      <c r="CP7" s="1063">
        <v>1810</v>
      </c>
      <c r="CQ7" s="1064">
        <v>1810</v>
      </c>
      <c r="CR7" s="1062">
        <v>2053</v>
      </c>
      <c r="CS7" s="1063">
        <v>2053</v>
      </c>
      <c r="CT7" s="1063">
        <v>2053</v>
      </c>
      <c r="CU7" s="1063">
        <v>2053</v>
      </c>
      <c r="CV7" s="1064">
        <v>2053</v>
      </c>
      <c r="CW7" s="1062">
        <v>737</v>
      </c>
      <c r="CX7" s="1063">
        <v>737</v>
      </c>
      <c r="CY7" s="1063">
        <v>737</v>
      </c>
      <c r="CZ7" s="1063">
        <v>737</v>
      </c>
      <c r="DA7" s="1064">
        <v>737</v>
      </c>
      <c r="DB7" s="1062">
        <v>0</v>
      </c>
      <c r="DC7" s="1063">
        <v>0</v>
      </c>
      <c r="DD7" s="1063">
        <v>0</v>
      </c>
      <c r="DE7" s="1063">
        <v>0</v>
      </c>
      <c r="DF7" s="1064">
        <v>0</v>
      </c>
      <c r="DG7" s="1062">
        <v>0</v>
      </c>
      <c r="DH7" s="1063">
        <v>0</v>
      </c>
      <c r="DI7" s="1063">
        <v>0</v>
      </c>
      <c r="DJ7" s="1063">
        <v>0</v>
      </c>
      <c r="DK7" s="1064">
        <v>0</v>
      </c>
      <c r="DL7" s="1062">
        <v>0</v>
      </c>
      <c r="DM7" s="1063">
        <v>0</v>
      </c>
      <c r="DN7" s="1063">
        <v>0</v>
      </c>
      <c r="DO7" s="1063">
        <v>0</v>
      </c>
      <c r="DP7" s="1064">
        <v>0</v>
      </c>
      <c r="DQ7" s="1062"/>
      <c r="DR7" s="1063"/>
      <c r="DS7" s="1063"/>
      <c r="DT7" s="1063"/>
      <c r="DU7" s="1064"/>
      <c r="DV7" s="1065"/>
      <c r="DW7" s="1066"/>
      <c r="DX7" s="1066"/>
      <c r="DY7" s="1066"/>
      <c r="DZ7" s="1067"/>
      <c r="EA7" s="213"/>
    </row>
    <row r="8" spans="1:131" s="214" customFormat="1" ht="26.25" customHeight="1" x14ac:dyDescent="0.15">
      <c r="A8" s="217">
        <v>2</v>
      </c>
      <c r="B8" s="990" t="s">
        <v>357</v>
      </c>
      <c r="C8" s="991"/>
      <c r="D8" s="991"/>
      <c r="E8" s="991"/>
      <c r="F8" s="991"/>
      <c r="G8" s="991"/>
      <c r="H8" s="991"/>
      <c r="I8" s="991"/>
      <c r="J8" s="991"/>
      <c r="K8" s="991"/>
      <c r="L8" s="991"/>
      <c r="M8" s="991"/>
      <c r="N8" s="991"/>
      <c r="O8" s="991"/>
      <c r="P8" s="992"/>
      <c r="Q8" s="996">
        <v>146747</v>
      </c>
      <c r="R8" s="994"/>
      <c r="S8" s="994"/>
      <c r="T8" s="994"/>
      <c r="U8" s="994"/>
      <c r="V8" s="994">
        <v>146747</v>
      </c>
      <c r="W8" s="994"/>
      <c r="X8" s="994"/>
      <c r="Y8" s="994"/>
      <c r="Z8" s="994"/>
      <c r="AA8" s="994">
        <v>0</v>
      </c>
      <c r="AB8" s="994"/>
      <c r="AC8" s="994"/>
      <c r="AD8" s="994"/>
      <c r="AE8" s="997"/>
      <c r="AF8" s="1047" t="s">
        <v>476</v>
      </c>
      <c r="AG8" s="1048"/>
      <c r="AH8" s="1048"/>
      <c r="AI8" s="1048"/>
      <c r="AJ8" s="1049"/>
      <c r="AK8" s="1043">
        <v>87146</v>
      </c>
      <c r="AL8" s="1044"/>
      <c r="AM8" s="1044"/>
      <c r="AN8" s="1044"/>
      <c r="AO8" s="1044"/>
      <c r="AP8" s="1044">
        <v>0</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545</v>
      </c>
      <c r="BT8" s="944" t="s">
        <v>546</v>
      </c>
      <c r="BU8" s="944" t="s">
        <v>546</v>
      </c>
      <c r="BV8" s="944" t="s">
        <v>546</v>
      </c>
      <c r="BW8" s="944" t="s">
        <v>546</v>
      </c>
      <c r="BX8" s="944" t="s">
        <v>546</v>
      </c>
      <c r="BY8" s="944" t="s">
        <v>546</v>
      </c>
      <c r="BZ8" s="944" t="s">
        <v>546</v>
      </c>
      <c r="CA8" s="944" t="s">
        <v>546</v>
      </c>
      <c r="CB8" s="944" t="s">
        <v>546</v>
      </c>
      <c r="CC8" s="944" t="s">
        <v>546</v>
      </c>
      <c r="CD8" s="944" t="s">
        <v>546</v>
      </c>
      <c r="CE8" s="944" t="s">
        <v>546</v>
      </c>
      <c r="CF8" s="944" t="s">
        <v>546</v>
      </c>
      <c r="CG8" s="965" t="s">
        <v>546</v>
      </c>
      <c r="CH8" s="940">
        <v>-3</v>
      </c>
      <c r="CI8" s="941">
        <v>-3</v>
      </c>
      <c r="CJ8" s="941">
        <v>-3</v>
      </c>
      <c r="CK8" s="941">
        <v>-3</v>
      </c>
      <c r="CL8" s="942">
        <v>-3</v>
      </c>
      <c r="CM8" s="940">
        <v>239</v>
      </c>
      <c r="CN8" s="941">
        <v>239</v>
      </c>
      <c r="CO8" s="941">
        <v>239</v>
      </c>
      <c r="CP8" s="941">
        <v>239</v>
      </c>
      <c r="CQ8" s="942">
        <v>239</v>
      </c>
      <c r="CR8" s="940">
        <v>10</v>
      </c>
      <c r="CS8" s="941">
        <v>10</v>
      </c>
      <c r="CT8" s="941">
        <v>10</v>
      </c>
      <c r="CU8" s="941">
        <v>10</v>
      </c>
      <c r="CV8" s="942">
        <v>10</v>
      </c>
      <c r="CW8" s="940">
        <v>0</v>
      </c>
      <c r="CX8" s="941">
        <v>0</v>
      </c>
      <c r="CY8" s="941">
        <v>0</v>
      </c>
      <c r="CZ8" s="941">
        <v>0</v>
      </c>
      <c r="DA8" s="942">
        <v>0</v>
      </c>
      <c r="DB8" s="940">
        <v>0</v>
      </c>
      <c r="DC8" s="941">
        <v>0</v>
      </c>
      <c r="DD8" s="941">
        <v>0</v>
      </c>
      <c r="DE8" s="941">
        <v>0</v>
      </c>
      <c r="DF8" s="942">
        <v>0</v>
      </c>
      <c r="DG8" s="940">
        <v>0</v>
      </c>
      <c r="DH8" s="941">
        <v>0</v>
      </c>
      <c r="DI8" s="941">
        <v>0</v>
      </c>
      <c r="DJ8" s="941">
        <v>0</v>
      </c>
      <c r="DK8" s="942">
        <v>0</v>
      </c>
      <c r="DL8" s="940">
        <v>0</v>
      </c>
      <c r="DM8" s="941">
        <v>0</v>
      </c>
      <c r="DN8" s="941">
        <v>0</v>
      </c>
      <c r="DO8" s="941">
        <v>0</v>
      </c>
      <c r="DP8" s="942">
        <v>0</v>
      </c>
      <c r="DQ8" s="940"/>
      <c r="DR8" s="941"/>
      <c r="DS8" s="941"/>
      <c r="DT8" s="941"/>
      <c r="DU8" s="942"/>
      <c r="DV8" s="943"/>
      <c r="DW8" s="944"/>
      <c r="DX8" s="944"/>
      <c r="DY8" s="944"/>
      <c r="DZ8" s="945"/>
      <c r="EA8" s="213"/>
    </row>
    <row r="9" spans="1:131" s="214" customFormat="1" ht="26.25" customHeight="1" x14ac:dyDescent="0.15">
      <c r="A9" s="217">
        <v>3</v>
      </c>
      <c r="B9" s="990" t="s">
        <v>358</v>
      </c>
      <c r="C9" s="991"/>
      <c r="D9" s="991"/>
      <c r="E9" s="991"/>
      <c r="F9" s="991"/>
      <c r="G9" s="991"/>
      <c r="H9" s="991"/>
      <c r="I9" s="991"/>
      <c r="J9" s="991"/>
      <c r="K9" s="991"/>
      <c r="L9" s="991"/>
      <c r="M9" s="991"/>
      <c r="N9" s="991"/>
      <c r="O9" s="991"/>
      <c r="P9" s="992"/>
      <c r="Q9" s="996">
        <v>1648</v>
      </c>
      <c r="R9" s="994"/>
      <c r="S9" s="994"/>
      <c r="T9" s="994"/>
      <c r="U9" s="994"/>
      <c r="V9" s="994">
        <v>1221</v>
      </c>
      <c r="W9" s="994"/>
      <c r="X9" s="994"/>
      <c r="Y9" s="994"/>
      <c r="Z9" s="994"/>
      <c r="AA9" s="994">
        <v>428</v>
      </c>
      <c r="AB9" s="994"/>
      <c r="AC9" s="994"/>
      <c r="AD9" s="994"/>
      <c r="AE9" s="997"/>
      <c r="AF9" s="1047" t="s">
        <v>476</v>
      </c>
      <c r="AG9" s="1048"/>
      <c r="AH9" s="1048"/>
      <c r="AI9" s="1048"/>
      <c r="AJ9" s="1049"/>
      <c r="AK9" s="1043">
        <v>0</v>
      </c>
      <c r="AL9" s="1044"/>
      <c r="AM9" s="1044"/>
      <c r="AN9" s="1044"/>
      <c r="AO9" s="1044"/>
      <c r="AP9" s="1044">
        <v>0</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547</v>
      </c>
      <c r="BT9" s="944" t="s">
        <v>548</v>
      </c>
      <c r="BU9" s="944" t="s">
        <v>548</v>
      </c>
      <c r="BV9" s="944" t="s">
        <v>548</v>
      </c>
      <c r="BW9" s="944" t="s">
        <v>548</v>
      </c>
      <c r="BX9" s="944" t="s">
        <v>548</v>
      </c>
      <c r="BY9" s="944" t="s">
        <v>548</v>
      </c>
      <c r="BZ9" s="944" t="s">
        <v>548</v>
      </c>
      <c r="CA9" s="944" t="s">
        <v>548</v>
      </c>
      <c r="CB9" s="944" t="s">
        <v>548</v>
      </c>
      <c r="CC9" s="944" t="s">
        <v>548</v>
      </c>
      <c r="CD9" s="944" t="s">
        <v>548</v>
      </c>
      <c r="CE9" s="944" t="s">
        <v>548</v>
      </c>
      <c r="CF9" s="944" t="s">
        <v>548</v>
      </c>
      <c r="CG9" s="965" t="s">
        <v>548</v>
      </c>
      <c r="CH9" s="940">
        <v>-2</v>
      </c>
      <c r="CI9" s="941">
        <v>-2</v>
      </c>
      <c r="CJ9" s="941">
        <v>-2</v>
      </c>
      <c r="CK9" s="941">
        <v>-2</v>
      </c>
      <c r="CL9" s="942">
        <v>-2</v>
      </c>
      <c r="CM9" s="940">
        <v>31</v>
      </c>
      <c r="CN9" s="941">
        <v>31</v>
      </c>
      <c r="CO9" s="941">
        <v>31</v>
      </c>
      <c r="CP9" s="941">
        <v>31</v>
      </c>
      <c r="CQ9" s="942">
        <v>31</v>
      </c>
      <c r="CR9" s="940">
        <v>100</v>
      </c>
      <c r="CS9" s="941">
        <v>100</v>
      </c>
      <c r="CT9" s="941">
        <v>100</v>
      </c>
      <c r="CU9" s="941">
        <v>100</v>
      </c>
      <c r="CV9" s="942">
        <v>100</v>
      </c>
      <c r="CW9" s="940">
        <v>0</v>
      </c>
      <c r="CX9" s="941">
        <v>0</v>
      </c>
      <c r="CY9" s="941">
        <v>0</v>
      </c>
      <c r="CZ9" s="941">
        <v>0</v>
      </c>
      <c r="DA9" s="942">
        <v>0</v>
      </c>
      <c r="DB9" s="940">
        <v>0</v>
      </c>
      <c r="DC9" s="941">
        <v>0</v>
      </c>
      <c r="DD9" s="941">
        <v>0</v>
      </c>
      <c r="DE9" s="941">
        <v>0</v>
      </c>
      <c r="DF9" s="942">
        <v>0</v>
      </c>
      <c r="DG9" s="940">
        <v>0</v>
      </c>
      <c r="DH9" s="941">
        <v>0</v>
      </c>
      <c r="DI9" s="941">
        <v>0</v>
      </c>
      <c r="DJ9" s="941">
        <v>0</v>
      </c>
      <c r="DK9" s="942">
        <v>0</v>
      </c>
      <c r="DL9" s="940">
        <v>0</v>
      </c>
      <c r="DM9" s="941">
        <v>0</v>
      </c>
      <c r="DN9" s="941">
        <v>0</v>
      </c>
      <c r="DO9" s="941">
        <v>0</v>
      </c>
      <c r="DP9" s="942">
        <v>0</v>
      </c>
      <c r="DQ9" s="940"/>
      <c r="DR9" s="941"/>
      <c r="DS9" s="941"/>
      <c r="DT9" s="941"/>
      <c r="DU9" s="942"/>
      <c r="DV9" s="943"/>
      <c r="DW9" s="944"/>
      <c r="DX9" s="944"/>
      <c r="DY9" s="944"/>
      <c r="DZ9" s="945"/>
      <c r="EA9" s="213"/>
    </row>
    <row r="10" spans="1:131" s="214" customFormat="1" ht="26.25" customHeight="1" x14ac:dyDescent="0.15">
      <c r="A10" s="217">
        <v>4</v>
      </c>
      <c r="B10" s="990" t="s">
        <v>359</v>
      </c>
      <c r="C10" s="991"/>
      <c r="D10" s="991"/>
      <c r="E10" s="991"/>
      <c r="F10" s="991"/>
      <c r="G10" s="991"/>
      <c r="H10" s="991"/>
      <c r="I10" s="991"/>
      <c r="J10" s="991"/>
      <c r="K10" s="991"/>
      <c r="L10" s="991"/>
      <c r="M10" s="991"/>
      <c r="N10" s="991"/>
      <c r="O10" s="991"/>
      <c r="P10" s="992"/>
      <c r="Q10" s="996">
        <v>147</v>
      </c>
      <c r="R10" s="994"/>
      <c r="S10" s="994"/>
      <c r="T10" s="994"/>
      <c r="U10" s="994"/>
      <c r="V10" s="994">
        <v>99</v>
      </c>
      <c r="W10" s="994"/>
      <c r="X10" s="994"/>
      <c r="Y10" s="994"/>
      <c r="Z10" s="994"/>
      <c r="AA10" s="994">
        <v>47</v>
      </c>
      <c r="AB10" s="994"/>
      <c r="AC10" s="994"/>
      <c r="AD10" s="994"/>
      <c r="AE10" s="997"/>
      <c r="AF10" s="1047" t="s">
        <v>476</v>
      </c>
      <c r="AG10" s="1048"/>
      <c r="AH10" s="1048"/>
      <c r="AI10" s="1048"/>
      <c r="AJ10" s="1049"/>
      <c r="AK10" s="1043">
        <v>20</v>
      </c>
      <c r="AL10" s="1044"/>
      <c r="AM10" s="1044"/>
      <c r="AN10" s="1044"/>
      <c r="AO10" s="1044"/>
      <c r="AP10" s="1044">
        <v>0</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549</v>
      </c>
      <c r="BT10" s="944" t="s">
        <v>550</v>
      </c>
      <c r="BU10" s="944" t="s">
        <v>550</v>
      </c>
      <c r="BV10" s="944" t="s">
        <v>550</v>
      </c>
      <c r="BW10" s="944" t="s">
        <v>550</v>
      </c>
      <c r="BX10" s="944" t="s">
        <v>550</v>
      </c>
      <c r="BY10" s="944" t="s">
        <v>550</v>
      </c>
      <c r="BZ10" s="944" t="s">
        <v>550</v>
      </c>
      <c r="CA10" s="944" t="s">
        <v>550</v>
      </c>
      <c r="CB10" s="944" t="s">
        <v>550</v>
      </c>
      <c r="CC10" s="944" t="s">
        <v>550</v>
      </c>
      <c r="CD10" s="944" t="s">
        <v>550</v>
      </c>
      <c r="CE10" s="944" t="s">
        <v>550</v>
      </c>
      <c r="CF10" s="944" t="s">
        <v>550</v>
      </c>
      <c r="CG10" s="965" t="s">
        <v>550</v>
      </c>
      <c r="CH10" s="940">
        <v>-2</v>
      </c>
      <c r="CI10" s="941">
        <v>-2</v>
      </c>
      <c r="CJ10" s="941">
        <v>-2</v>
      </c>
      <c r="CK10" s="941">
        <v>-2</v>
      </c>
      <c r="CL10" s="942">
        <v>-2</v>
      </c>
      <c r="CM10" s="940">
        <v>345</v>
      </c>
      <c r="CN10" s="941">
        <v>345</v>
      </c>
      <c r="CO10" s="941">
        <v>345</v>
      </c>
      <c r="CP10" s="941">
        <v>345</v>
      </c>
      <c r="CQ10" s="942">
        <v>345</v>
      </c>
      <c r="CR10" s="940">
        <v>228</v>
      </c>
      <c r="CS10" s="941">
        <v>228</v>
      </c>
      <c r="CT10" s="941">
        <v>228</v>
      </c>
      <c r="CU10" s="941">
        <v>228</v>
      </c>
      <c r="CV10" s="942">
        <v>228</v>
      </c>
      <c r="CW10" s="940">
        <v>14</v>
      </c>
      <c r="CX10" s="941">
        <v>14</v>
      </c>
      <c r="CY10" s="941">
        <v>14</v>
      </c>
      <c r="CZ10" s="941">
        <v>14</v>
      </c>
      <c r="DA10" s="942">
        <v>14</v>
      </c>
      <c r="DB10" s="940">
        <v>0</v>
      </c>
      <c r="DC10" s="941">
        <v>0</v>
      </c>
      <c r="DD10" s="941">
        <v>0</v>
      </c>
      <c r="DE10" s="941">
        <v>0</v>
      </c>
      <c r="DF10" s="942">
        <v>0</v>
      </c>
      <c r="DG10" s="940">
        <v>0</v>
      </c>
      <c r="DH10" s="941">
        <v>0</v>
      </c>
      <c r="DI10" s="941">
        <v>0</v>
      </c>
      <c r="DJ10" s="941">
        <v>0</v>
      </c>
      <c r="DK10" s="942">
        <v>0</v>
      </c>
      <c r="DL10" s="940">
        <v>0</v>
      </c>
      <c r="DM10" s="941">
        <v>0</v>
      </c>
      <c r="DN10" s="941">
        <v>0</v>
      </c>
      <c r="DO10" s="941">
        <v>0</v>
      </c>
      <c r="DP10" s="942">
        <v>0</v>
      </c>
      <c r="DQ10" s="940"/>
      <c r="DR10" s="941"/>
      <c r="DS10" s="941"/>
      <c r="DT10" s="941"/>
      <c r="DU10" s="942"/>
      <c r="DV10" s="943"/>
      <c r="DW10" s="944"/>
      <c r="DX10" s="944"/>
      <c r="DY10" s="944"/>
      <c r="DZ10" s="945"/>
      <c r="EA10" s="213"/>
    </row>
    <row r="11" spans="1:131" s="214" customFormat="1" ht="26.25" customHeight="1" x14ac:dyDescent="0.15">
      <c r="A11" s="217">
        <v>5</v>
      </c>
      <c r="B11" s="990" t="s">
        <v>360</v>
      </c>
      <c r="C11" s="991"/>
      <c r="D11" s="991"/>
      <c r="E11" s="991"/>
      <c r="F11" s="991"/>
      <c r="G11" s="991"/>
      <c r="H11" s="991"/>
      <c r="I11" s="991"/>
      <c r="J11" s="991"/>
      <c r="K11" s="991"/>
      <c r="L11" s="991"/>
      <c r="M11" s="991"/>
      <c r="N11" s="991"/>
      <c r="O11" s="991"/>
      <c r="P11" s="992"/>
      <c r="Q11" s="996">
        <v>843</v>
      </c>
      <c r="R11" s="994"/>
      <c r="S11" s="994"/>
      <c r="T11" s="994"/>
      <c r="U11" s="994"/>
      <c r="V11" s="994">
        <v>304</v>
      </c>
      <c r="W11" s="994"/>
      <c r="X11" s="994"/>
      <c r="Y11" s="994"/>
      <c r="Z11" s="994"/>
      <c r="AA11" s="994">
        <v>538</v>
      </c>
      <c r="AB11" s="994"/>
      <c r="AC11" s="994"/>
      <c r="AD11" s="994"/>
      <c r="AE11" s="997"/>
      <c r="AF11" s="1047" t="s">
        <v>476</v>
      </c>
      <c r="AG11" s="1048"/>
      <c r="AH11" s="1048"/>
      <c r="AI11" s="1048"/>
      <c r="AJ11" s="1049"/>
      <c r="AK11" s="1043">
        <v>0</v>
      </c>
      <c r="AL11" s="1044"/>
      <c r="AM11" s="1044"/>
      <c r="AN11" s="1044"/>
      <c r="AO11" s="1044"/>
      <c r="AP11" s="1044">
        <v>2099</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551</v>
      </c>
      <c r="BT11" s="944" t="s">
        <v>552</v>
      </c>
      <c r="BU11" s="944" t="s">
        <v>552</v>
      </c>
      <c r="BV11" s="944" t="s">
        <v>552</v>
      </c>
      <c r="BW11" s="944" t="s">
        <v>552</v>
      </c>
      <c r="BX11" s="944" t="s">
        <v>552</v>
      </c>
      <c r="BY11" s="944" t="s">
        <v>552</v>
      </c>
      <c r="BZ11" s="944" t="s">
        <v>552</v>
      </c>
      <c r="CA11" s="944" t="s">
        <v>552</v>
      </c>
      <c r="CB11" s="944" t="s">
        <v>552</v>
      </c>
      <c r="CC11" s="944" t="s">
        <v>552</v>
      </c>
      <c r="CD11" s="944" t="s">
        <v>552</v>
      </c>
      <c r="CE11" s="944" t="s">
        <v>552</v>
      </c>
      <c r="CF11" s="944" t="s">
        <v>552</v>
      </c>
      <c r="CG11" s="965" t="s">
        <v>552</v>
      </c>
      <c r="CH11" s="940">
        <v>7</v>
      </c>
      <c r="CI11" s="941">
        <v>7</v>
      </c>
      <c r="CJ11" s="941">
        <v>7</v>
      </c>
      <c r="CK11" s="941">
        <v>7</v>
      </c>
      <c r="CL11" s="942">
        <v>7</v>
      </c>
      <c r="CM11" s="940">
        <v>1562</v>
      </c>
      <c r="CN11" s="941">
        <v>1562</v>
      </c>
      <c r="CO11" s="941">
        <v>1562</v>
      </c>
      <c r="CP11" s="941">
        <v>1562</v>
      </c>
      <c r="CQ11" s="942">
        <v>1562</v>
      </c>
      <c r="CR11" s="940">
        <v>154</v>
      </c>
      <c r="CS11" s="941">
        <v>154</v>
      </c>
      <c r="CT11" s="941">
        <v>154</v>
      </c>
      <c r="CU11" s="941">
        <v>154</v>
      </c>
      <c r="CV11" s="942">
        <v>154</v>
      </c>
      <c r="CW11" s="940">
        <v>0</v>
      </c>
      <c r="CX11" s="941">
        <v>0</v>
      </c>
      <c r="CY11" s="941">
        <v>0</v>
      </c>
      <c r="CZ11" s="941">
        <v>0</v>
      </c>
      <c r="DA11" s="942">
        <v>0</v>
      </c>
      <c r="DB11" s="940">
        <v>0</v>
      </c>
      <c r="DC11" s="941">
        <v>0</v>
      </c>
      <c r="DD11" s="941">
        <v>0</v>
      </c>
      <c r="DE11" s="941">
        <v>0</v>
      </c>
      <c r="DF11" s="942">
        <v>0</v>
      </c>
      <c r="DG11" s="940">
        <v>0</v>
      </c>
      <c r="DH11" s="941">
        <v>0</v>
      </c>
      <c r="DI11" s="941">
        <v>0</v>
      </c>
      <c r="DJ11" s="941">
        <v>0</v>
      </c>
      <c r="DK11" s="942">
        <v>0</v>
      </c>
      <c r="DL11" s="940">
        <v>0</v>
      </c>
      <c r="DM11" s="941">
        <v>0</v>
      </c>
      <c r="DN11" s="941">
        <v>0</v>
      </c>
      <c r="DO11" s="941">
        <v>0</v>
      </c>
      <c r="DP11" s="942">
        <v>0</v>
      </c>
      <c r="DQ11" s="940"/>
      <c r="DR11" s="941"/>
      <c r="DS11" s="941"/>
      <c r="DT11" s="941"/>
      <c r="DU11" s="942"/>
      <c r="DV11" s="943"/>
      <c r="DW11" s="944"/>
      <c r="DX11" s="944"/>
      <c r="DY11" s="944"/>
      <c r="DZ11" s="945"/>
      <c r="EA11" s="213"/>
    </row>
    <row r="12" spans="1:131" s="214" customFormat="1" ht="26.25" customHeight="1" x14ac:dyDescent="0.15">
      <c r="A12" s="217">
        <v>6</v>
      </c>
      <c r="B12" s="990" t="s">
        <v>361</v>
      </c>
      <c r="C12" s="991"/>
      <c r="D12" s="991"/>
      <c r="E12" s="991"/>
      <c r="F12" s="991"/>
      <c r="G12" s="991"/>
      <c r="H12" s="991"/>
      <c r="I12" s="991"/>
      <c r="J12" s="991"/>
      <c r="K12" s="991"/>
      <c r="L12" s="991"/>
      <c r="M12" s="991"/>
      <c r="N12" s="991"/>
      <c r="O12" s="991"/>
      <c r="P12" s="992"/>
      <c r="Q12" s="996">
        <v>362</v>
      </c>
      <c r="R12" s="994"/>
      <c r="S12" s="994"/>
      <c r="T12" s="994"/>
      <c r="U12" s="994"/>
      <c r="V12" s="994">
        <v>65</v>
      </c>
      <c r="W12" s="994"/>
      <c r="X12" s="994"/>
      <c r="Y12" s="994"/>
      <c r="Z12" s="994"/>
      <c r="AA12" s="994">
        <v>297</v>
      </c>
      <c r="AB12" s="994"/>
      <c r="AC12" s="994"/>
      <c r="AD12" s="994"/>
      <c r="AE12" s="997"/>
      <c r="AF12" s="1047" t="s">
        <v>476</v>
      </c>
      <c r="AG12" s="1048"/>
      <c r="AH12" s="1048"/>
      <c r="AI12" s="1048"/>
      <c r="AJ12" s="1049"/>
      <c r="AK12" s="1043">
        <v>1</v>
      </c>
      <c r="AL12" s="1044"/>
      <c r="AM12" s="1044"/>
      <c r="AN12" s="1044"/>
      <c r="AO12" s="1044"/>
      <c r="AP12" s="1044">
        <v>202</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553</v>
      </c>
      <c r="BT12" s="944" t="s">
        <v>554</v>
      </c>
      <c r="BU12" s="944" t="s">
        <v>554</v>
      </c>
      <c r="BV12" s="944" t="s">
        <v>554</v>
      </c>
      <c r="BW12" s="944" t="s">
        <v>554</v>
      </c>
      <c r="BX12" s="944" t="s">
        <v>554</v>
      </c>
      <c r="BY12" s="944" t="s">
        <v>554</v>
      </c>
      <c r="BZ12" s="944" t="s">
        <v>554</v>
      </c>
      <c r="CA12" s="944" t="s">
        <v>554</v>
      </c>
      <c r="CB12" s="944" t="s">
        <v>554</v>
      </c>
      <c r="CC12" s="944" t="s">
        <v>554</v>
      </c>
      <c r="CD12" s="944" t="s">
        <v>554</v>
      </c>
      <c r="CE12" s="944" t="s">
        <v>554</v>
      </c>
      <c r="CF12" s="944" t="s">
        <v>554</v>
      </c>
      <c r="CG12" s="965" t="s">
        <v>554</v>
      </c>
      <c r="CH12" s="940">
        <v>25</v>
      </c>
      <c r="CI12" s="941">
        <v>25</v>
      </c>
      <c r="CJ12" s="941">
        <v>25</v>
      </c>
      <c r="CK12" s="941">
        <v>25</v>
      </c>
      <c r="CL12" s="942">
        <v>25</v>
      </c>
      <c r="CM12" s="940">
        <v>1531</v>
      </c>
      <c r="CN12" s="941">
        <v>1531</v>
      </c>
      <c r="CO12" s="941">
        <v>1531</v>
      </c>
      <c r="CP12" s="941">
        <v>1531</v>
      </c>
      <c r="CQ12" s="942">
        <v>1531</v>
      </c>
      <c r="CR12" s="940">
        <v>144</v>
      </c>
      <c r="CS12" s="941">
        <v>144</v>
      </c>
      <c r="CT12" s="941">
        <v>144</v>
      </c>
      <c r="CU12" s="941">
        <v>144</v>
      </c>
      <c r="CV12" s="942">
        <v>144</v>
      </c>
      <c r="CW12" s="940">
        <v>0</v>
      </c>
      <c r="CX12" s="941">
        <v>0</v>
      </c>
      <c r="CY12" s="941">
        <v>0</v>
      </c>
      <c r="CZ12" s="941">
        <v>0</v>
      </c>
      <c r="DA12" s="942">
        <v>0</v>
      </c>
      <c r="DB12" s="940">
        <v>0</v>
      </c>
      <c r="DC12" s="941">
        <v>0</v>
      </c>
      <c r="DD12" s="941">
        <v>0</v>
      </c>
      <c r="DE12" s="941">
        <v>0</v>
      </c>
      <c r="DF12" s="942">
        <v>0</v>
      </c>
      <c r="DG12" s="940">
        <v>0</v>
      </c>
      <c r="DH12" s="941">
        <v>0</v>
      </c>
      <c r="DI12" s="941">
        <v>0</v>
      </c>
      <c r="DJ12" s="941">
        <v>0</v>
      </c>
      <c r="DK12" s="942">
        <v>0</v>
      </c>
      <c r="DL12" s="940">
        <v>0</v>
      </c>
      <c r="DM12" s="941">
        <v>0</v>
      </c>
      <c r="DN12" s="941">
        <v>0</v>
      </c>
      <c r="DO12" s="941">
        <v>0</v>
      </c>
      <c r="DP12" s="942">
        <v>0</v>
      </c>
      <c r="DQ12" s="940"/>
      <c r="DR12" s="941"/>
      <c r="DS12" s="941"/>
      <c r="DT12" s="941"/>
      <c r="DU12" s="942"/>
      <c r="DV12" s="943"/>
      <c r="DW12" s="944"/>
      <c r="DX12" s="944"/>
      <c r="DY12" s="944"/>
      <c r="DZ12" s="945"/>
      <c r="EA12" s="213"/>
    </row>
    <row r="13" spans="1:131" s="214" customFormat="1" ht="26.25" customHeight="1" x14ac:dyDescent="0.15">
      <c r="A13" s="217">
        <v>7</v>
      </c>
      <c r="B13" s="990" t="s">
        <v>362</v>
      </c>
      <c r="C13" s="991"/>
      <c r="D13" s="991"/>
      <c r="E13" s="991"/>
      <c r="F13" s="991"/>
      <c r="G13" s="991"/>
      <c r="H13" s="991"/>
      <c r="I13" s="991"/>
      <c r="J13" s="991"/>
      <c r="K13" s="991"/>
      <c r="L13" s="991"/>
      <c r="M13" s="991"/>
      <c r="N13" s="991"/>
      <c r="O13" s="991"/>
      <c r="P13" s="992"/>
      <c r="Q13" s="996">
        <v>279</v>
      </c>
      <c r="R13" s="994"/>
      <c r="S13" s="994"/>
      <c r="T13" s="994"/>
      <c r="U13" s="994"/>
      <c r="V13" s="994">
        <v>61</v>
      </c>
      <c r="W13" s="994"/>
      <c r="X13" s="994"/>
      <c r="Y13" s="994"/>
      <c r="Z13" s="994"/>
      <c r="AA13" s="994">
        <v>218</v>
      </c>
      <c r="AB13" s="994"/>
      <c r="AC13" s="994"/>
      <c r="AD13" s="994"/>
      <c r="AE13" s="997"/>
      <c r="AF13" s="1047" t="s">
        <v>476</v>
      </c>
      <c r="AG13" s="1048"/>
      <c r="AH13" s="1048"/>
      <c r="AI13" s="1048"/>
      <c r="AJ13" s="1049"/>
      <c r="AK13" s="1043">
        <v>1</v>
      </c>
      <c r="AL13" s="1044"/>
      <c r="AM13" s="1044"/>
      <c r="AN13" s="1044"/>
      <c r="AO13" s="1044"/>
      <c r="AP13" s="1044">
        <v>0</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555</v>
      </c>
      <c r="BT13" s="944" t="s">
        <v>556</v>
      </c>
      <c r="BU13" s="944" t="s">
        <v>556</v>
      </c>
      <c r="BV13" s="944" t="s">
        <v>556</v>
      </c>
      <c r="BW13" s="944" t="s">
        <v>556</v>
      </c>
      <c r="BX13" s="944" t="s">
        <v>556</v>
      </c>
      <c r="BY13" s="944" t="s">
        <v>556</v>
      </c>
      <c r="BZ13" s="944" t="s">
        <v>556</v>
      </c>
      <c r="CA13" s="944" t="s">
        <v>556</v>
      </c>
      <c r="CB13" s="944" t="s">
        <v>556</v>
      </c>
      <c r="CC13" s="944" t="s">
        <v>556</v>
      </c>
      <c r="CD13" s="944" t="s">
        <v>556</v>
      </c>
      <c r="CE13" s="944" t="s">
        <v>556</v>
      </c>
      <c r="CF13" s="944" t="s">
        <v>556</v>
      </c>
      <c r="CG13" s="965" t="s">
        <v>556</v>
      </c>
      <c r="CH13" s="940">
        <v>0</v>
      </c>
      <c r="CI13" s="941">
        <v>0</v>
      </c>
      <c r="CJ13" s="941">
        <v>0</v>
      </c>
      <c r="CK13" s="941">
        <v>0</v>
      </c>
      <c r="CL13" s="942">
        <v>0</v>
      </c>
      <c r="CM13" s="940">
        <v>13</v>
      </c>
      <c r="CN13" s="941">
        <v>13</v>
      </c>
      <c r="CO13" s="941">
        <v>13</v>
      </c>
      <c r="CP13" s="941">
        <v>13</v>
      </c>
      <c r="CQ13" s="942">
        <v>13</v>
      </c>
      <c r="CR13" s="940">
        <v>2</v>
      </c>
      <c r="CS13" s="941">
        <v>2</v>
      </c>
      <c r="CT13" s="941">
        <v>2</v>
      </c>
      <c r="CU13" s="941">
        <v>2</v>
      </c>
      <c r="CV13" s="942">
        <v>2</v>
      </c>
      <c r="CW13" s="940">
        <v>20</v>
      </c>
      <c r="CX13" s="941">
        <v>20</v>
      </c>
      <c r="CY13" s="941">
        <v>20</v>
      </c>
      <c r="CZ13" s="941">
        <v>20</v>
      </c>
      <c r="DA13" s="942">
        <v>20</v>
      </c>
      <c r="DB13" s="940">
        <v>0</v>
      </c>
      <c r="DC13" s="941">
        <v>0</v>
      </c>
      <c r="DD13" s="941">
        <v>0</v>
      </c>
      <c r="DE13" s="941">
        <v>0</v>
      </c>
      <c r="DF13" s="942">
        <v>0</v>
      </c>
      <c r="DG13" s="940">
        <v>0</v>
      </c>
      <c r="DH13" s="941">
        <v>0</v>
      </c>
      <c r="DI13" s="941">
        <v>0</v>
      </c>
      <c r="DJ13" s="941">
        <v>0</v>
      </c>
      <c r="DK13" s="942">
        <v>0</v>
      </c>
      <c r="DL13" s="940">
        <v>0</v>
      </c>
      <c r="DM13" s="941">
        <v>0</v>
      </c>
      <c r="DN13" s="941">
        <v>0</v>
      </c>
      <c r="DO13" s="941">
        <v>0</v>
      </c>
      <c r="DP13" s="942">
        <v>0</v>
      </c>
      <c r="DQ13" s="940"/>
      <c r="DR13" s="941"/>
      <c r="DS13" s="941"/>
      <c r="DT13" s="941"/>
      <c r="DU13" s="942"/>
      <c r="DV13" s="943"/>
      <c r="DW13" s="944"/>
      <c r="DX13" s="944"/>
      <c r="DY13" s="944"/>
      <c r="DZ13" s="945"/>
      <c r="EA13" s="213"/>
    </row>
    <row r="14" spans="1:131" s="214" customFormat="1" ht="26.25" customHeight="1" x14ac:dyDescent="0.15">
      <c r="A14" s="217">
        <v>8</v>
      </c>
      <c r="B14" s="990" t="s">
        <v>363</v>
      </c>
      <c r="C14" s="991"/>
      <c r="D14" s="991"/>
      <c r="E14" s="991"/>
      <c r="F14" s="991"/>
      <c r="G14" s="991"/>
      <c r="H14" s="991"/>
      <c r="I14" s="991"/>
      <c r="J14" s="991"/>
      <c r="K14" s="991"/>
      <c r="L14" s="991"/>
      <c r="M14" s="991"/>
      <c r="N14" s="991"/>
      <c r="O14" s="991"/>
      <c r="P14" s="992"/>
      <c r="Q14" s="996">
        <v>126</v>
      </c>
      <c r="R14" s="994"/>
      <c r="S14" s="994"/>
      <c r="T14" s="994"/>
      <c r="U14" s="994"/>
      <c r="V14" s="994">
        <v>1</v>
      </c>
      <c r="W14" s="994"/>
      <c r="X14" s="994"/>
      <c r="Y14" s="994"/>
      <c r="Z14" s="994"/>
      <c r="AA14" s="994">
        <v>126</v>
      </c>
      <c r="AB14" s="994"/>
      <c r="AC14" s="994"/>
      <c r="AD14" s="994"/>
      <c r="AE14" s="997"/>
      <c r="AF14" s="1047" t="s">
        <v>476</v>
      </c>
      <c r="AG14" s="1048"/>
      <c r="AH14" s="1048"/>
      <c r="AI14" s="1048"/>
      <c r="AJ14" s="1049"/>
      <c r="AK14" s="1043">
        <v>1</v>
      </c>
      <c r="AL14" s="1044"/>
      <c r="AM14" s="1044"/>
      <c r="AN14" s="1044"/>
      <c r="AO14" s="1044"/>
      <c r="AP14" s="1044">
        <v>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557</v>
      </c>
      <c r="BT14" s="944" t="s">
        <v>558</v>
      </c>
      <c r="BU14" s="944" t="s">
        <v>558</v>
      </c>
      <c r="BV14" s="944" t="s">
        <v>558</v>
      </c>
      <c r="BW14" s="944" t="s">
        <v>558</v>
      </c>
      <c r="BX14" s="944" t="s">
        <v>558</v>
      </c>
      <c r="BY14" s="944" t="s">
        <v>558</v>
      </c>
      <c r="BZ14" s="944" t="s">
        <v>558</v>
      </c>
      <c r="CA14" s="944" t="s">
        <v>558</v>
      </c>
      <c r="CB14" s="944" t="s">
        <v>558</v>
      </c>
      <c r="CC14" s="944" t="s">
        <v>558</v>
      </c>
      <c r="CD14" s="944" t="s">
        <v>558</v>
      </c>
      <c r="CE14" s="944" t="s">
        <v>558</v>
      </c>
      <c r="CF14" s="944" t="s">
        <v>558</v>
      </c>
      <c r="CG14" s="965" t="s">
        <v>558</v>
      </c>
      <c r="CH14" s="940">
        <v>92</v>
      </c>
      <c r="CI14" s="941">
        <v>92</v>
      </c>
      <c r="CJ14" s="941">
        <v>92</v>
      </c>
      <c r="CK14" s="941">
        <v>92</v>
      </c>
      <c r="CL14" s="942">
        <v>92</v>
      </c>
      <c r="CM14" s="940">
        <v>459</v>
      </c>
      <c r="CN14" s="941">
        <v>459</v>
      </c>
      <c r="CO14" s="941">
        <v>459</v>
      </c>
      <c r="CP14" s="941">
        <v>459</v>
      </c>
      <c r="CQ14" s="942">
        <v>459</v>
      </c>
      <c r="CR14" s="940">
        <v>23</v>
      </c>
      <c r="CS14" s="941">
        <v>23</v>
      </c>
      <c r="CT14" s="941">
        <v>23</v>
      </c>
      <c r="CU14" s="941">
        <v>23</v>
      </c>
      <c r="CV14" s="942">
        <v>23</v>
      </c>
      <c r="CW14" s="940">
        <v>0</v>
      </c>
      <c r="CX14" s="941">
        <v>0</v>
      </c>
      <c r="CY14" s="941">
        <v>0</v>
      </c>
      <c r="CZ14" s="941">
        <v>0</v>
      </c>
      <c r="DA14" s="942">
        <v>0</v>
      </c>
      <c r="DB14" s="940">
        <v>0</v>
      </c>
      <c r="DC14" s="941">
        <v>0</v>
      </c>
      <c r="DD14" s="941">
        <v>0</v>
      </c>
      <c r="DE14" s="941">
        <v>0</v>
      </c>
      <c r="DF14" s="942">
        <v>0</v>
      </c>
      <c r="DG14" s="940">
        <v>0</v>
      </c>
      <c r="DH14" s="941">
        <v>0</v>
      </c>
      <c r="DI14" s="941">
        <v>0</v>
      </c>
      <c r="DJ14" s="941">
        <v>0</v>
      </c>
      <c r="DK14" s="942">
        <v>0</v>
      </c>
      <c r="DL14" s="940">
        <v>0</v>
      </c>
      <c r="DM14" s="941">
        <v>0</v>
      </c>
      <c r="DN14" s="941">
        <v>0</v>
      </c>
      <c r="DO14" s="941">
        <v>0</v>
      </c>
      <c r="DP14" s="942">
        <v>0</v>
      </c>
      <c r="DQ14" s="940"/>
      <c r="DR14" s="941"/>
      <c r="DS14" s="941"/>
      <c r="DT14" s="941"/>
      <c r="DU14" s="942"/>
      <c r="DV14" s="943"/>
      <c r="DW14" s="944"/>
      <c r="DX14" s="944"/>
      <c r="DY14" s="944"/>
      <c r="DZ14" s="945"/>
      <c r="EA14" s="213"/>
    </row>
    <row r="15" spans="1:131" s="214" customFormat="1" ht="26.25" customHeight="1" x14ac:dyDescent="0.15">
      <c r="A15" s="217">
        <v>9</v>
      </c>
      <c r="B15" s="990"/>
      <c r="C15" s="991"/>
      <c r="D15" s="991"/>
      <c r="E15" s="991"/>
      <c r="F15" s="991"/>
      <c r="G15" s="991"/>
      <c r="H15" s="991"/>
      <c r="I15" s="991"/>
      <c r="J15" s="991"/>
      <c r="K15" s="991"/>
      <c r="L15" s="991"/>
      <c r="M15" s="991"/>
      <c r="N15" s="991"/>
      <c r="O15" s="991"/>
      <c r="P15" s="992"/>
      <c r="Q15" s="996"/>
      <c r="R15" s="994"/>
      <c r="S15" s="994"/>
      <c r="T15" s="994"/>
      <c r="U15" s="994"/>
      <c r="V15" s="994"/>
      <c r="W15" s="994"/>
      <c r="X15" s="994"/>
      <c r="Y15" s="994"/>
      <c r="Z15" s="994"/>
      <c r="AA15" s="994"/>
      <c r="AB15" s="994"/>
      <c r="AC15" s="994"/>
      <c r="AD15" s="994"/>
      <c r="AE15" s="997"/>
      <c r="AF15" s="1047"/>
      <c r="AG15" s="1048"/>
      <c r="AH15" s="1048"/>
      <c r="AI15" s="1048"/>
      <c r="AJ15" s="1049"/>
      <c r="AK15" s="1043"/>
      <c r="AL15" s="1044"/>
      <c r="AM15" s="1044"/>
      <c r="AN15" s="1044"/>
      <c r="AO15" s="1044"/>
      <c r="AP15" s="1044"/>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559</v>
      </c>
      <c r="BT15" s="944" t="s">
        <v>560</v>
      </c>
      <c r="BU15" s="944" t="s">
        <v>560</v>
      </c>
      <c r="BV15" s="944" t="s">
        <v>560</v>
      </c>
      <c r="BW15" s="944" t="s">
        <v>560</v>
      </c>
      <c r="BX15" s="944" t="s">
        <v>560</v>
      </c>
      <c r="BY15" s="944" t="s">
        <v>560</v>
      </c>
      <c r="BZ15" s="944" t="s">
        <v>560</v>
      </c>
      <c r="CA15" s="944" t="s">
        <v>560</v>
      </c>
      <c r="CB15" s="944" t="s">
        <v>560</v>
      </c>
      <c r="CC15" s="944" t="s">
        <v>560</v>
      </c>
      <c r="CD15" s="944" t="s">
        <v>560</v>
      </c>
      <c r="CE15" s="944" t="s">
        <v>560</v>
      </c>
      <c r="CF15" s="944" t="s">
        <v>560</v>
      </c>
      <c r="CG15" s="965" t="s">
        <v>560</v>
      </c>
      <c r="CH15" s="940">
        <v>-65</v>
      </c>
      <c r="CI15" s="941">
        <v>-65</v>
      </c>
      <c r="CJ15" s="941">
        <v>-65</v>
      </c>
      <c r="CK15" s="941">
        <v>-65</v>
      </c>
      <c r="CL15" s="942">
        <v>-65</v>
      </c>
      <c r="CM15" s="940">
        <v>1125</v>
      </c>
      <c r="CN15" s="941">
        <v>1125</v>
      </c>
      <c r="CO15" s="941">
        <v>1125</v>
      </c>
      <c r="CP15" s="941">
        <v>1125</v>
      </c>
      <c r="CQ15" s="942">
        <v>1125</v>
      </c>
      <c r="CR15" s="940">
        <v>847</v>
      </c>
      <c r="CS15" s="941">
        <v>847</v>
      </c>
      <c r="CT15" s="941">
        <v>847</v>
      </c>
      <c r="CU15" s="941">
        <v>847</v>
      </c>
      <c r="CV15" s="942">
        <v>847</v>
      </c>
      <c r="CW15" s="940">
        <v>0</v>
      </c>
      <c r="CX15" s="941">
        <v>0</v>
      </c>
      <c r="CY15" s="941">
        <v>0</v>
      </c>
      <c r="CZ15" s="941">
        <v>0</v>
      </c>
      <c r="DA15" s="942">
        <v>0</v>
      </c>
      <c r="DB15" s="940">
        <v>0</v>
      </c>
      <c r="DC15" s="941">
        <v>0</v>
      </c>
      <c r="DD15" s="941">
        <v>0</v>
      </c>
      <c r="DE15" s="941">
        <v>0</v>
      </c>
      <c r="DF15" s="942">
        <v>0</v>
      </c>
      <c r="DG15" s="940">
        <v>0</v>
      </c>
      <c r="DH15" s="941">
        <v>0</v>
      </c>
      <c r="DI15" s="941">
        <v>0</v>
      </c>
      <c r="DJ15" s="941">
        <v>0</v>
      </c>
      <c r="DK15" s="942">
        <v>0</v>
      </c>
      <c r="DL15" s="940">
        <v>0</v>
      </c>
      <c r="DM15" s="941">
        <v>0</v>
      </c>
      <c r="DN15" s="941">
        <v>0</v>
      </c>
      <c r="DO15" s="941">
        <v>0</v>
      </c>
      <c r="DP15" s="942">
        <v>0</v>
      </c>
      <c r="DQ15" s="940"/>
      <c r="DR15" s="941"/>
      <c r="DS15" s="941"/>
      <c r="DT15" s="941"/>
      <c r="DU15" s="942"/>
      <c r="DV15" s="943"/>
      <c r="DW15" s="944"/>
      <c r="DX15" s="944"/>
      <c r="DY15" s="944"/>
      <c r="DZ15" s="945"/>
      <c r="EA15" s="213"/>
    </row>
    <row r="16" spans="1:131" s="214" customFormat="1" ht="26.25" customHeight="1" x14ac:dyDescent="0.15">
      <c r="A16" s="217">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561</v>
      </c>
      <c r="BT16" s="944" t="s">
        <v>562</v>
      </c>
      <c r="BU16" s="944" t="s">
        <v>562</v>
      </c>
      <c r="BV16" s="944" t="s">
        <v>562</v>
      </c>
      <c r="BW16" s="944" t="s">
        <v>562</v>
      </c>
      <c r="BX16" s="944" t="s">
        <v>562</v>
      </c>
      <c r="BY16" s="944" t="s">
        <v>562</v>
      </c>
      <c r="BZ16" s="944" t="s">
        <v>562</v>
      </c>
      <c r="CA16" s="944" t="s">
        <v>562</v>
      </c>
      <c r="CB16" s="944" t="s">
        <v>562</v>
      </c>
      <c r="CC16" s="944" t="s">
        <v>562</v>
      </c>
      <c r="CD16" s="944" t="s">
        <v>562</v>
      </c>
      <c r="CE16" s="944" t="s">
        <v>562</v>
      </c>
      <c r="CF16" s="944" t="s">
        <v>562</v>
      </c>
      <c r="CG16" s="965" t="s">
        <v>562</v>
      </c>
      <c r="CH16" s="940">
        <v>-11</v>
      </c>
      <c r="CI16" s="941">
        <v>-11</v>
      </c>
      <c r="CJ16" s="941">
        <v>-11</v>
      </c>
      <c r="CK16" s="941">
        <v>-11</v>
      </c>
      <c r="CL16" s="942">
        <v>-11</v>
      </c>
      <c r="CM16" s="940">
        <v>193</v>
      </c>
      <c r="CN16" s="941">
        <v>193</v>
      </c>
      <c r="CO16" s="941">
        <v>193</v>
      </c>
      <c r="CP16" s="941">
        <v>193</v>
      </c>
      <c r="CQ16" s="942">
        <v>193</v>
      </c>
      <c r="CR16" s="940">
        <v>138</v>
      </c>
      <c r="CS16" s="941">
        <v>138</v>
      </c>
      <c r="CT16" s="941">
        <v>138</v>
      </c>
      <c r="CU16" s="941">
        <v>138</v>
      </c>
      <c r="CV16" s="942">
        <v>138</v>
      </c>
      <c r="CW16" s="940">
        <v>0</v>
      </c>
      <c r="CX16" s="941">
        <v>0</v>
      </c>
      <c r="CY16" s="941">
        <v>0</v>
      </c>
      <c r="CZ16" s="941">
        <v>0</v>
      </c>
      <c r="DA16" s="942">
        <v>0</v>
      </c>
      <c r="DB16" s="940">
        <v>0</v>
      </c>
      <c r="DC16" s="941">
        <v>0</v>
      </c>
      <c r="DD16" s="941">
        <v>0</v>
      </c>
      <c r="DE16" s="941">
        <v>0</v>
      </c>
      <c r="DF16" s="942">
        <v>0</v>
      </c>
      <c r="DG16" s="940">
        <v>0</v>
      </c>
      <c r="DH16" s="941">
        <v>0</v>
      </c>
      <c r="DI16" s="941">
        <v>0</v>
      </c>
      <c r="DJ16" s="941">
        <v>0</v>
      </c>
      <c r="DK16" s="942">
        <v>0</v>
      </c>
      <c r="DL16" s="940">
        <v>0</v>
      </c>
      <c r="DM16" s="941">
        <v>0</v>
      </c>
      <c r="DN16" s="941">
        <v>0</v>
      </c>
      <c r="DO16" s="941">
        <v>0</v>
      </c>
      <c r="DP16" s="942">
        <v>0</v>
      </c>
      <c r="DQ16" s="940"/>
      <c r="DR16" s="941"/>
      <c r="DS16" s="941"/>
      <c r="DT16" s="941"/>
      <c r="DU16" s="942"/>
      <c r="DV16" s="943"/>
      <c r="DW16" s="944"/>
      <c r="DX16" s="944"/>
      <c r="DY16" s="944"/>
      <c r="DZ16" s="945"/>
      <c r="EA16" s="213"/>
    </row>
    <row r="17" spans="1:131" s="214" customFormat="1" ht="26.25" customHeight="1" x14ac:dyDescent="0.15">
      <c r="A17" s="217">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t="s">
        <v>543</v>
      </c>
      <c r="BS17" s="943" t="s">
        <v>563</v>
      </c>
      <c r="BT17" s="944" t="s">
        <v>563</v>
      </c>
      <c r="BU17" s="944" t="s">
        <v>563</v>
      </c>
      <c r="BV17" s="944" t="s">
        <v>563</v>
      </c>
      <c r="BW17" s="944" t="s">
        <v>563</v>
      </c>
      <c r="BX17" s="944" t="s">
        <v>563</v>
      </c>
      <c r="BY17" s="944" t="s">
        <v>563</v>
      </c>
      <c r="BZ17" s="944" t="s">
        <v>563</v>
      </c>
      <c r="CA17" s="944" t="s">
        <v>563</v>
      </c>
      <c r="CB17" s="944" t="s">
        <v>563</v>
      </c>
      <c r="CC17" s="944" t="s">
        <v>563</v>
      </c>
      <c r="CD17" s="944" t="s">
        <v>563</v>
      </c>
      <c r="CE17" s="944" t="s">
        <v>563</v>
      </c>
      <c r="CF17" s="944" t="s">
        <v>563</v>
      </c>
      <c r="CG17" s="965" t="s">
        <v>563</v>
      </c>
      <c r="CH17" s="940">
        <v>90</v>
      </c>
      <c r="CI17" s="941">
        <v>90</v>
      </c>
      <c r="CJ17" s="941">
        <v>90</v>
      </c>
      <c r="CK17" s="941">
        <v>90</v>
      </c>
      <c r="CL17" s="942">
        <v>90</v>
      </c>
      <c r="CM17" s="940">
        <v>2800</v>
      </c>
      <c r="CN17" s="941">
        <v>2800</v>
      </c>
      <c r="CO17" s="941">
        <v>2800</v>
      </c>
      <c r="CP17" s="941">
        <v>2800</v>
      </c>
      <c r="CQ17" s="942">
        <v>2800</v>
      </c>
      <c r="CR17" s="940">
        <v>2942</v>
      </c>
      <c r="CS17" s="941">
        <v>2942</v>
      </c>
      <c r="CT17" s="941">
        <v>2942</v>
      </c>
      <c r="CU17" s="941">
        <v>2942</v>
      </c>
      <c r="CV17" s="942">
        <v>2942</v>
      </c>
      <c r="CW17" s="940">
        <v>909</v>
      </c>
      <c r="CX17" s="941">
        <v>909</v>
      </c>
      <c r="CY17" s="941">
        <v>909</v>
      </c>
      <c r="CZ17" s="941">
        <v>909</v>
      </c>
      <c r="DA17" s="942">
        <v>909</v>
      </c>
      <c r="DB17" s="940">
        <v>0</v>
      </c>
      <c r="DC17" s="941">
        <v>0</v>
      </c>
      <c r="DD17" s="941">
        <v>0</v>
      </c>
      <c r="DE17" s="941">
        <v>0</v>
      </c>
      <c r="DF17" s="942">
        <v>0</v>
      </c>
      <c r="DG17" s="940">
        <v>0</v>
      </c>
      <c r="DH17" s="941">
        <v>0</v>
      </c>
      <c r="DI17" s="941">
        <v>0</v>
      </c>
      <c r="DJ17" s="941">
        <v>0</v>
      </c>
      <c r="DK17" s="942">
        <v>0</v>
      </c>
      <c r="DL17" s="940">
        <v>0</v>
      </c>
      <c r="DM17" s="941">
        <v>0</v>
      </c>
      <c r="DN17" s="941">
        <v>0</v>
      </c>
      <c r="DO17" s="941">
        <v>0</v>
      </c>
      <c r="DP17" s="942">
        <v>0</v>
      </c>
      <c r="DQ17" s="940"/>
      <c r="DR17" s="941"/>
      <c r="DS17" s="941"/>
      <c r="DT17" s="941"/>
      <c r="DU17" s="942"/>
      <c r="DV17" s="943"/>
      <c r="DW17" s="944"/>
      <c r="DX17" s="944"/>
      <c r="DY17" s="944"/>
      <c r="DZ17" s="945"/>
      <c r="EA17" s="213"/>
    </row>
    <row r="18" spans="1:131" s="214" customFormat="1" ht="26.25" customHeight="1" x14ac:dyDescent="0.15">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t="s">
        <v>543</v>
      </c>
      <c r="BS18" s="943" t="s">
        <v>564</v>
      </c>
      <c r="BT18" s="944" t="s">
        <v>565</v>
      </c>
      <c r="BU18" s="944" t="s">
        <v>565</v>
      </c>
      <c r="BV18" s="944" t="s">
        <v>565</v>
      </c>
      <c r="BW18" s="944" t="s">
        <v>565</v>
      </c>
      <c r="BX18" s="944" t="s">
        <v>565</v>
      </c>
      <c r="BY18" s="944" t="s">
        <v>565</v>
      </c>
      <c r="BZ18" s="944" t="s">
        <v>565</v>
      </c>
      <c r="CA18" s="944" t="s">
        <v>565</v>
      </c>
      <c r="CB18" s="944" t="s">
        <v>565</v>
      </c>
      <c r="CC18" s="944" t="s">
        <v>565</v>
      </c>
      <c r="CD18" s="944" t="s">
        <v>565</v>
      </c>
      <c r="CE18" s="944" t="s">
        <v>565</v>
      </c>
      <c r="CF18" s="944" t="s">
        <v>565</v>
      </c>
      <c r="CG18" s="965" t="s">
        <v>565</v>
      </c>
      <c r="CH18" s="940">
        <v>-103</v>
      </c>
      <c r="CI18" s="941">
        <v>-103</v>
      </c>
      <c r="CJ18" s="941">
        <v>-103</v>
      </c>
      <c r="CK18" s="941">
        <v>-103</v>
      </c>
      <c r="CL18" s="942">
        <v>-103</v>
      </c>
      <c r="CM18" s="940">
        <v>30186</v>
      </c>
      <c r="CN18" s="941">
        <v>30186</v>
      </c>
      <c r="CO18" s="941">
        <v>30186</v>
      </c>
      <c r="CP18" s="941">
        <v>30186</v>
      </c>
      <c r="CQ18" s="942">
        <v>30186</v>
      </c>
      <c r="CR18" s="940">
        <v>11527</v>
      </c>
      <c r="CS18" s="941">
        <v>11527</v>
      </c>
      <c r="CT18" s="941">
        <v>11527</v>
      </c>
      <c r="CU18" s="941">
        <v>11527</v>
      </c>
      <c r="CV18" s="942">
        <v>11527</v>
      </c>
      <c r="CW18" s="940">
        <v>620</v>
      </c>
      <c r="CX18" s="941">
        <v>620</v>
      </c>
      <c r="CY18" s="941">
        <v>620</v>
      </c>
      <c r="CZ18" s="941">
        <v>620</v>
      </c>
      <c r="DA18" s="942">
        <v>620</v>
      </c>
      <c r="DB18" s="940">
        <v>1978</v>
      </c>
      <c r="DC18" s="941">
        <v>1978</v>
      </c>
      <c r="DD18" s="941">
        <v>1978</v>
      </c>
      <c r="DE18" s="941">
        <v>1978</v>
      </c>
      <c r="DF18" s="942">
        <v>1978</v>
      </c>
      <c r="DG18" s="940">
        <v>0</v>
      </c>
      <c r="DH18" s="941">
        <v>0</v>
      </c>
      <c r="DI18" s="941">
        <v>0</v>
      </c>
      <c r="DJ18" s="941">
        <v>0</v>
      </c>
      <c r="DK18" s="942">
        <v>0</v>
      </c>
      <c r="DL18" s="940">
        <v>0</v>
      </c>
      <c r="DM18" s="941">
        <v>0</v>
      </c>
      <c r="DN18" s="941">
        <v>0</v>
      </c>
      <c r="DO18" s="941">
        <v>0</v>
      </c>
      <c r="DP18" s="942">
        <v>0</v>
      </c>
      <c r="DQ18" s="940"/>
      <c r="DR18" s="941"/>
      <c r="DS18" s="941"/>
      <c r="DT18" s="941"/>
      <c r="DU18" s="942"/>
      <c r="DV18" s="943"/>
      <c r="DW18" s="944"/>
      <c r="DX18" s="944"/>
      <c r="DY18" s="944"/>
      <c r="DZ18" s="945"/>
      <c r="EA18" s="213"/>
    </row>
    <row r="19" spans="1:131" s="214" customFormat="1" ht="26.25" customHeight="1" x14ac:dyDescent="0.15">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t="s">
        <v>543</v>
      </c>
      <c r="BS19" s="943" t="s">
        <v>566</v>
      </c>
      <c r="BT19" s="944" t="s">
        <v>567</v>
      </c>
      <c r="BU19" s="944" t="s">
        <v>567</v>
      </c>
      <c r="BV19" s="944" t="s">
        <v>567</v>
      </c>
      <c r="BW19" s="944" t="s">
        <v>567</v>
      </c>
      <c r="BX19" s="944" t="s">
        <v>567</v>
      </c>
      <c r="BY19" s="944" t="s">
        <v>567</v>
      </c>
      <c r="BZ19" s="944" t="s">
        <v>567</v>
      </c>
      <c r="CA19" s="944" t="s">
        <v>567</v>
      </c>
      <c r="CB19" s="944" t="s">
        <v>567</v>
      </c>
      <c r="CC19" s="944" t="s">
        <v>567</v>
      </c>
      <c r="CD19" s="944" t="s">
        <v>567</v>
      </c>
      <c r="CE19" s="944" t="s">
        <v>567</v>
      </c>
      <c r="CF19" s="944" t="s">
        <v>567</v>
      </c>
      <c r="CG19" s="965" t="s">
        <v>567</v>
      </c>
      <c r="CH19" s="940">
        <v>-21</v>
      </c>
      <c r="CI19" s="941">
        <v>-21</v>
      </c>
      <c r="CJ19" s="941">
        <v>-21</v>
      </c>
      <c r="CK19" s="941">
        <v>-21</v>
      </c>
      <c r="CL19" s="942">
        <v>-21</v>
      </c>
      <c r="CM19" s="940">
        <v>2584</v>
      </c>
      <c r="CN19" s="941">
        <v>2584</v>
      </c>
      <c r="CO19" s="941">
        <v>2584</v>
      </c>
      <c r="CP19" s="941">
        <v>2584</v>
      </c>
      <c r="CQ19" s="942">
        <v>2584</v>
      </c>
      <c r="CR19" s="940">
        <v>487</v>
      </c>
      <c r="CS19" s="941">
        <v>487</v>
      </c>
      <c r="CT19" s="941">
        <v>487</v>
      </c>
      <c r="CU19" s="941">
        <v>487</v>
      </c>
      <c r="CV19" s="942">
        <v>487</v>
      </c>
      <c r="CW19" s="940">
        <v>318</v>
      </c>
      <c r="CX19" s="941">
        <v>318</v>
      </c>
      <c r="CY19" s="941">
        <v>318</v>
      </c>
      <c r="CZ19" s="941">
        <v>318</v>
      </c>
      <c r="DA19" s="942">
        <v>318</v>
      </c>
      <c r="DB19" s="940">
        <v>1562</v>
      </c>
      <c r="DC19" s="941">
        <v>1562</v>
      </c>
      <c r="DD19" s="941">
        <v>1562</v>
      </c>
      <c r="DE19" s="941">
        <v>1562</v>
      </c>
      <c r="DF19" s="942">
        <v>1562</v>
      </c>
      <c r="DG19" s="940">
        <v>0</v>
      </c>
      <c r="DH19" s="941">
        <v>0</v>
      </c>
      <c r="DI19" s="941">
        <v>0</v>
      </c>
      <c r="DJ19" s="941">
        <v>0</v>
      </c>
      <c r="DK19" s="942">
        <v>0</v>
      </c>
      <c r="DL19" s="940">
        <v>463</v>
      </c>
      <c r="DM19" s="941">
        <v>463</v>
      </c>
      <c r="DN19" s="941">
        <v>463</v>
      </c>
      <c r="DO19" s="941">
        <v>463</v>
      </c>
      <c r="DP19" s="942">
        <v>463</v>
      </c>
      <c r="DQ19" s="940">
        <v>46</v>
      </c>
      <c r="DR19" s="941"/>
      <c r="DS19" s="941"/>
      <c r="DT19" s="941"/>
      <c r="DU19" s="942"/>
      <c r="DV19" s="943"/>
      <c r="DW19" s="944"/>
      <c r="DX19" s="944"/>
      <c r="DY19" s="944"/>
      <c r="DZ19" s="945"/>
      <c r="EA19" s="213"/>
    </row>
    <row r="20" spans="1:131" s="214" customFormat="1" ht="26.25" customHeight="1" x14ac:dyDescent="0.15">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568</v>
      </c>
      <c r="BT20" s="944" t="s">
        <v>569</v>
      </c>
      <c r="BU20" s="944" t="s">
        <v>569</v>
      </c>
      <c r="BV20" s="944" t="s">
        <v>569</v>
      </c>
      <c r="BW20" s="944" t="s">
        <v>569</v>
      </c>
      <c r="BX20" s="944" t="s">
        <v>569</v>
      </c>
      <c r="BY20" s="944" t="s">
        <v>569</v>
      </c>
      <c r="BZ20" s="944" t="s">
        <v>569</v>
      </c>
      <c r="CA20" s="944" t="s">
        <v>569</v>
      </c>
      <c r="CB20" s="944" t="s">
        <v>569</v>
      </c>
      <c r="CC20" s="944" t="s">
        <v>569</v>
      </c>
      <c r="CD20" s="944" t="s">
        <v>569</v>
      </c>
      <c r="CE20" s="944" t="s">
        <v>569</v>
      </c>
      <c r="CF20" s="944" t="s">
        <v>569</v>
      </c>
      <c r="CG20" s="965" t="s">
        <v>569</v>
      </c>
      <c r="CH20" s="940">
        <v>0</v>
      </c>
      <c r="CI20" s="941">
        <v>0</v>
      </c>
      <c r="CJ20" s="941">
        <v>0</v>
      </c>
      <c r="CK20" s="941">
        <v>0</v>
      </c>
      <c r="CL20" s="942">
        <v>0</v>
      </c>
      <c r="CM20" s="940">
        <v>110</v>
      </c>
      <c r="CN20" s="941">
        <v>110</v>
      </c>
      <c r="CO20" s="941">
        <v>110</v>
      </c>
      <c r="CP20" s="941">
        <v>110</v>
      </c>
      <c r="CQ20" s="942">
        <v>110</v>
      </c>
      <c r="CR20" s="940">
        <v>27</v>
      </c>
      <c r="CS20" s="941">
        <v>27</v>
      </c>
      <c r="CT20" s="941">
        <v>27</v>
      </c>
      <c r="CU20" s="941">
        <v>27</v>
      </c>
      <c r="CV20" s="942">
        <v>27</v>
      </c>
      <c r="CW20" s="940">
        <v>0</v>
      </c>
      <c r="CX20" s="941">
        <v>0</v>
      </c>
      <c r="CY20" s="941">
        <v>0</v>
      </c>
      <c r="CZ20" s="941">
        <v>0</v>
      </c>
      <c r="DA20" s="942">
        <v>0</v>
      </c>
      <c r="DB20" s="940">
        <v>0</v>
      </c>
      <c r="DC20" s="941">
        <v>0</v>
      </c>
      <c r="DD20" s="941">
        <v>0</v>
      </c>
      <c r="DE20" s="941">
        <v>0</v>
      </c>
      <c r="DF20" s="942">
        <v>0</v>
      </c>
      <c r="DG20" s="940">
        <v>0</v>
      </c>
      <c r="DH20" s="941">
        <v>0</v>
      </c>
      <c r="DI20" s="941">
        <v>0</v>
      </c>
      <c r="DJ20" s="941">
        <v>0</v>
      </c>
      <c r="DK20" s="942">
        <v>0</v>
      </c>
      <c r="DL20" s="940">
        <v>0</v>
      </c>
      <c r="DM20" s="941">
        <v>0</v>
      </c>
      <c r="DN20" s="941">
        <v>0</v>
      </c>
      <c r="DO20" s="941">
        <v>0</v>
      </c>
      <c r="DP20" s="942">
        <v>0</v>
      </c>
      <c r="DQ20" s="940"/>
      <c r="DR20" s="941"/>
      <c r="DS20" s="941"/>
      <c r="DT20" s="941"/>
      <c r="DU20" s="942"/>
      <c r="DV20" s="943"/>
      <c r="DW20" s="944"/>
      <c r="DX20" s="944"/>
      <c r="DY20" s="944"/>
      <c r="DZ20" s="945"/>
      <c r="EA20" s="213"/>
    </row>
    <row r="21" spans="1:131" s="214" customFormat="1" ht="26.25" customHeight="1" thickBot="1" x14ac:dyDescent="0.2">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570</v>
      </c>
      <c r="BT21" s="944" t="s">
        <v>571</v>
      </c>
      <c r="BU21" s="944" t="s">
        <v>571</v>
      </c>
      <c r="BV21" s="944" t="s">
        <v>571</v>
      </c>
      <c r="BW21" s="944" t="s">
        <v>571</v>
      </c>
      <c r="BX21" s="944" t="s">
        <v>571</v>
      </c>
      <c r="BY21" s="944" t="s">
        <v>571</v>
      </c>
      <c r="BZ21" s="944" t="s">
        <v>571</v>
      </c>
      <c r="CA21" s="944" t="s">
        <v>571</v>
      </c>
      <c r="CB21" s="944" t="s">
        <v>571</v>
      </c>
      <c r="CC21" s="944" t="s">
        <v>571</v>
      </c>
      <c r="CD21" s="944" t="s">
        <v>571</v>
      </c>
      <c r="CE21" s="944" t="s">
        <v>571</v>
      </c>
      <c r="CF21" s="944" t="s">
        <v>571</v>
      </c>
      <c r="CG21" s="965" t="s">
        <v>571</v>
      </c>
      <c r="CH21" s="940">
        <v>1</v>
      </c>
      <c r="CI21" s="941">
        <v>1</v>
      </c>
      <c r="CJ21" s="941">
        <v>1</v>
      </c>
      <c r="CK21" s="941">
        <v>1</v>
      </c>
      <c r="CL21" s="942">
        <v>1</v>
      </c>
      <c r="CM21" s="940">
        <v>2694</v>
      </c>
      <c r="CN21" s="941">
        <v>2694</v>
      </c>
      <c r="CO21" s="941">
        <v>2694</v>
      </c>
      <c r="CP21" s="941">
        <v>2694</v>
      </c>
      <c r="CQ21" s="942">
        <v>2694</v>
      </c>
      <c r="CR21" s="940">
        <v>2616</v>
      </c>
      <c r="CS21" s="941">
        <v>2616</v>
      </c>
      <c r="CT21" s="941">
        <v>2616</v>
      </c>
      <c r="CU21" s="941">
        <v>2616</v>
      </c>
      <c r="CV21" s="942">
        <v>2616</v>
      </c>
      <c r="CW21" s="940">
        <v>10</v>
      </c>
      <c r="CX21" s="941">
        <v>10</v>
      </c>
      <c r="CY21" s="941">
        <v>10</v>
      </c>
      <c r="CZ21" s="941">
        <v>10</v>
      </c>
      <c r="DA21" s="942">
        <v>10</v>
      </c>
      <c r="DB21" s="940">
        <v>0</v>
      </c>
      <c r="DC21" s="941">
        <v>0</v>
      </c>
      <c r="DD21" s="941">
        <v>0</v>
      </c>
      <c r="DE21" s="941">
        <v>0</v>
      </c>
      <c r="DF21" s="942">
        <v>0</v>
      </c>
      <c r="DG21" s="940">
        <v>0</v>
      </c>
      <c r="DH21" s="941">
        <v>0</v>
      </c>
      <c r="DI21" s="941">
        <v>0</v>
      </c>
      <c r="DJ21" s="941">
        <v>0</v>
      </c>
      <c r="DK21" s="942">
        <v>0</v>
      </c>
      <c r="DL21" s="940">
        <v>0</v>
      </c>
      <c r="DM21" s="941">
        <v>0</v>
      </c>
      <c r="DN21" s="941">
        <v>0</v>
      </c>
      <c r="DO21" s="941">
        <v>0</v>
      </c>
      <c r="DP21" s="942">
        <v>0</v>
      </c>
      <c r="DQ21" s="940"/>
      <c r="DR21" s="941"/>
      <c r="DS21" s="941"/>
      <c r="DT21" s="941"/>
      <c r="DU21" s="942"/>
      <c r="DV21" s="943"/>
      <c r="DW21" s="944"/>
      <c r="DX21" s="944"/>
      <c r="DY21" s="944"/>
      <c r="DZ21" s="945"/>
      <c r="EA21" s="213"/>
    </row>
    <row r="22" spans="1:131" s="214" customFormat="1" ht="26.25" customHeight="1" x14ac:dyDescent="0.15">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364</v>
      </c>
      <c r="BA22" s="981"/>
      <c r="BB22" s="981"/>
      <c r="BC22" s="981"/>
      <c r="BD22" s="982"/>
      <c r="BE22" s="211"/>
      <c r="BF22" s="211"/>
      <c r="BG22" s="211"/>
      <c r="BH22" s="211"/>
      <c r="BI22" s="211"/>
      <c r="BJ22" s="211"/>
      <c r="BK22" s="211"/>
      <c r="BL22" s="211"/>
      <c r="BM22" s="211"/>
      <c r="BN22" s="211"/>
      <c r="BO22" s="211"/>
      <c r="BP22" s="211"/>
      <c r="BQ22" s="217">
        <v>16</v>
      </c>
      <c r="BR22" s="218"/>
      <c r="BS22" s="943" t="s">
        <v>572</v>
      </c>
      <c r="BT22" s="944" t="s">
        <v>573</v>
      </c>
      <c r="BU22" s="944" t="s">
        <v>573</v>
      </c>
      <c r="BV22" s="944" t="s">
        <v>573</v>
      </c>
      <c r="BW22" s="944" t="s">
        <v>573</v>
      </c>
      <c r="BX22" s="944" t="s">
        <v>573</v>
      </c>
      <c r="BY22" s="944" t="s">
        <v>573</v>
      </c>
      <c r="BZ22" s="944" t="s">
        <v>573</v>
      </c>
      <c r="CA22" s="944" t="s">
        <v>573</v>
      </c>
      <c r="CB22" s="944" t="s">
        <v>573</v>
      </c>
      <c r="CC22" s="944" t="s">
        <v>573</v>
      </c>
      <c r="CD22" s="944" t="s">
        <v>573</v>
      </c>
      <c r="CE22" s="944" t="s">
        <v>573</v>
      </c>
      <c r="CF22" s="944" t="s">
        <v>573</v>
      </c>
      <c r="CG22" s="965" t="s">
        <v>573</v>
      </c>
      <c r="CH22" s="940">
        <v>-23</v>
      </c>
      <c r="CI22" s="941">
        <v>-23</v>
      </c>
      <c r="CJ22" s="941">
        <v>-23</v>
      </c>
      <c r="CK22" s="941">
        <v>-23</v>
      </c>
      <c r="CL22" s="942">
        <v>-23</v>
      </c>
      <c r="CM22" s="940">
        <v>1900</v>
      </c>
      <c r="CN22" s="941">
        <v>1900</v>
      </c>
      <c r="CO22" s="941">
        <v>1900</v>
      </c>
      <c r="CP22" s="941">
        <v>1900</v>
      </c>
      <c r="CQ22" s="942">
        <v>1900</v>
      </c>
      <c r="CR22" s="940">
        <v>40</v>
      </c>
      <c r="CS22" s="941">
        <v>40</v>
      </c>
      <c r="CT22" s="941">
        <v>40</v>
      </c>
      <c r="CU22" s="941">
        <v>40</v>
      </c>
      <c r="CV22" s="942">
        <v>40</v>
      </c>
      <c r="CW22" s="940">
        <v>32</v>
      </c>
      <c r="CX22" s="941">
        <v>32</v>
      </c>
      <c r="CY22" s="941">
        <v>32</v>
      </c>
      <c r="CZ22" s="941">
        <v>32</v>
      </c>
      <c r="DA22" s="942">
        <v>32</v>
      </c>
      <c r="DB22" s="940">
        <v>0</v>
      </c>
      <c r="DC22" s="941">
        <v>0</v>
      </c>
      <c r="DD22" s="941">
        <v>0</v>
      </c>
      <c r="DE22" s="941">
        <v>0</v>
      </c>
      <c r="DF22" s="942">
        <v>0</v>
      </c>
      <c r="DG22" s="940">
        <v>0</v>
      </c>
      <c r="DH22" s="941">
        <v>0</v>
      </c>
      <c r="DI22" s="941">
        <v>0</v>
      </c>
      <c r="DJ22" s="941">
        <v>0</v>
      </c>
      <c r="DK22" s="942">
        <v>0</v>
      </c>
      <c r="DL22" s="940">
        <v>0</v>
      </c>
      <c r="DM22" s="941">
        <v>0</v>
      </c>
      <c r="DN22" s="941">
        <v>0</v>
      </c>
      <c r="DO22" s="941">
        <v>0</v>
      </c>
      <c r="DP22" s="942">
        <v>0</v>
      </c>
      <c r="DQ22" s="940"/>
      <c r="DR22" s="941"/>
      <c r="DS22" s="941"/>
      <c r="DT22" s="941"/>
      <c r="DU22" s="942"/>
      <c r="DV22" s="943" t="s">
        <v>574</v>
      </c>
      <c r="DW22" s="944"/>
      <c r="DX22" s="944"/>
      <c r="DY22" s="944"/>
      <c r="DZ22" s="945"/>
      <c r="EA22" s="213"/>
    </row>
    <row r="23" spans="1:131" s="214" customFormat="1" ht="26.25" customHeight="1" thickBot="1" x14ac:dyDescent="0.2">
      <c r="A23" s="219" t="s">
        <v>365</v>
      </c>
      <c r="B23" s="888" t="s">
        <v>366</v>
      </c>
      <c r="C23" s="889"/>
      <c r="D23" s="889"/>
      <c r="E23" s="889"/>
      <c r="F23" s="889"/>
      <c r="G23" s="889"/>
      <c r="H23" s="889"/>
      <c r="I23" s="889"/>
      <c r="J23" s="889"/>
      <c r="K23" s="889"/>
      <c r="L23" s="889"/>
      <c r="M23" s="889"/>
      <c r="N23" s="889"/>
      <c r="O23" s="889"/>
      <c r="P23" s="899"/>
      <c r="Q23" s="1024">
        <v>674210</v>
      </c>
      <c r="R23" s="1018"/>
      <c r="S23" s="1018"/>
      <c r="T23" s="1018"/>
      <c r="U23" s="1018"/>
      <c r="V23" s="1018">
        <v>661550</v>
      </c>
      <c r="W23" s="1018"/>
      <c r="X23" s="1018"/>
      <c r="Y23" s="1018"/>
      <c r="Z23" s="1018"/>
      <c r="AA23" s="1018">
        <v>12659</v>
      </c>
      <c r="AB23" s="1018"/>
      <c r="AC23" s="1018"/>
      <c r="AD23" s="1018"/>
      <c r="AE23" s="1025"/>
      <c r="AF23" s="1026">
        <v>5324</v>
      </c>
      <c r="AG23" s="1018"/>
      <c r="AH23" s="1018"/>
      <c r="AI23" s="1018"/>
      <c r="AJ23" s="1027"/>
      <c r="AK23" s="1028"/>
      <c r="AL23" s="1029"/>
      <c r="AM23" s="1029"/>
      <c r="AN23" s="1029"/>
      <c r="AO23" s="1029"/>
      <c r="AP23" s="1018">
        <v>1128936</v>
      </c>
      <c r="AQ23" s="1018"/>
      <c r="AR23" s="1018"/>
      <c r="AS23" s="1018"/>
      <c r="AT23" s="1018"/>
      <c r="AU23" s="1019"/>
      <c r="AV23" s="1019"/>
      <c r="AW23" s="1019"/>
      <c r="AX23" s="1019"/>
      <c r="AY23" s="1020"/>
      <c r="AZ23" s="1021" t="s">
        <v>119</v>
      </c>
      <c r="BA23" s="1022"/>
      <c r="BB23" s="1022"/>
      <c r="BC23" s="1022"/>
      <c r="BD23" s="1023"/>
      <c r="BE23" s="211"/>
      <c r="BF23" s="211"/>
      <c r="BG23" s="211"/>
      <c r="BH23" s="211"/>
      <c r="BI23" s="211"/>
      <c r="BJ23" s="211"/>
      <c r="BK23" s="211"/>
      <c r="BL23" s="211"/>
      <c r="BM23" s="211"/>
      <c r="BN23" s="211"/>
      <c r="BO23" s="211"/>
      <c r="BP23" s="211"/>
      <c r="BQ23" s="217">
        <v>17</v>
      </c>
      <c r="BR23" s="218"/>
      <c r="BS23" s="943" t="s">
        <v>575</v>
      </c>
      <c r="BT23" s="944" t="s">
        <v>576</v>
      </c>
      <c r="BU23" s="944" t="s">
        <v>576</v>
      </c>
      <c r="BV23" s="944" t="s">
        <v>576</v>
      </c>
      <c r="BW23" s="944" t="s">
        <v>576</v>
      </c>
      <c r="BX23" s="944" t="s">
        <v>576</v>
      </c>
      <c r="BY23" s="944" t="s">
        <v>576</v>
      </c>
      <c r="BZ23" s="944" t="s">
        <v>576</v>
      </c>
      <c r="CA23" s="944" t="s">
        <v>576</v>
      </c>
      <c r="CB23" s="944" t="s">
        <v>576</v>
      </c>
      <c r="CC23" s="944" t="s">
        <v>576</v>
      </c>
      <c r="CD23" s="944" t="s">
        <v>576</v>
      </c>
      <c r="CE23" s="944" t="s">
        <v>576</v>
      </c>
      <c r="CF23" s="944" t="s">
        <v>576</v>
      </c>
      <c r="CG23" s="965" t="s">
        <v>576</v>
      </c>
      <c r="CH23" s="940">
        <v>0</v>
      </c>
      <c r="CI23" s="941">
        <v>0</v>
      </c>
      <c r="CJ23" s="941">
        <v>0</v>
      </c>
      <c r="CK23" s="941">
        <v>0</v>
      </c>
      <c r="CL23" s="942">
        <v>0</v>
      </c>
      <c r="CM23" s="940">
        <v>45</v>
      </c>
      <c r="CN23" s="941">
        <v>45</v>
      </c>
      <c r="CO23" s="941">
        <v>45</v>
      </c>
      <c r="CP23" s="941">
        <v>45</v>
      </c>
      <c r="CQ23" s="942">
        <v>45</v>
      </c>
      <c r="CR23" s="940">
        <v>40</v>
      </c>
      <c r="CS23" s="941">
        <v>50</v>
      </c>
      <c r="CT23" s="941">
        <v>50</v>
      </c>
      <c r="CU23" s="941">
        <v>50</v>
      </c>
      <c r="CV23" s="942">
        <v>50</v>
      </c>
      <c r="CW23" s="940">
        <v>0</v>
      </c>
      <c r="CX23" s="941">
        <v>0</v>
      </c>
      <c r="CY23" s="941">
        <v>0</v>
      </c>
      <c r="CZ23" s="941">
        <v>0</v>
      </c>
      <c r="DA23" s="942">
        <v>0</v>
      </c>
      <c r="DB23" s="940">
        <v>0</v>
      </c>
      <c r="DC23" s="941">
        <v>0</v>
      </c>
      <c r="DD23" s="941">
        <v>0</v>
      </c>
      <c r="DE23" s="941">
        <v>0</v>
      </c>
      <c r="DF23" s="942">
        <v>0</v>
      </c>
      <c r="DG23" s="940">
        <v>0</v>
      </c>
      <c r="DH23" s="941">
        <v>0</v>
      </c>
      <c r="DI23" s="941">
        <v>0</v>
      </c>
      <c r="DJ23" s="941">
        <v>0</v>
      </c>
      <c r="DK23" s="942">
        <v>0</v>
      </c>
      <c r="DL23" s="940">
        <v>0</v>
      </c>
      <c r="DM23" s="941">
        <v>0</v>
      </c>
      <c r="DN23" s="941">
        <v>0</v>
      </c>
      <c r="DO23" s="941">
        <v>0</v>
      </c>
      <c r="DP23" s="942">
        <v>0</v>
      </c>
      <c r="DQ23" s="940"/>
      <c r="DR23" s="941"/>
      <c r="DS23" s="941"/>
      <c r="DT23" s="941"/>
      <c r="DU23" s="942"/>
      <c r="DV23" s="943"/>
      <c r="DW23" s="944"/>
      <c r="DX23" s="944"/>
      <c r="DY23" s="944"/>
      <c r="DZ23" s="945"/>
      <c r="EA23" s="213"/>
    </row>
    <row r="24" spans="1:131" s="214" customFormat="1" ht="26.25" customHeight="1" x14ac:dyDescent="0.15">
      <c r="A24" s="1017" t="s">
        <v>367</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577</v>
      </c>
      <c r="BT24" s="944" t="s">
        <v>578</v>
      </c>
      <c r="BU24" s="944" t="s">
        <v>578</v>
      </c>
      <c r="BV24" s="944" t="s">
        <v>578</v>
      </c>
      <c r="BW24" s="944" t="s">
        <v>578</v>
      </c>
      <c r="BX24" s="944" t="s">
        <v>578</v>
      </c>
      <c r="BY24" s="944" t="s">
        <v>578</v>
      </c>
      <c r="BZ24" s="944" t="s">
        <v>578</v>
      </c>
      <c r="CA24" s="944" t="s">
        <v>578</v>
      </c>
      <c r="CB24" s="944" t="s">
        <v>578</v>
      </c>
      <c r="CC24" s="944" t="s">
        <v>578</v>
      </c>
      <c r="CD24" s="944" t="s">
        <v>578</v>
      </c>
      <c r="CE24" s="944" t="s">
        <v>578</v>
      </c>
      <c r="CF24" s="944" t="s">
        <v>578</v>
      </c>
      <c r="CG24" s="965" t="s">
        <v>578</v>
      </c>
      <c r="CH24" s="940">
        <v>40</v>
      </c>
      <c r="CI24" s="941">
        <v>40</v>
      </c>
      <c r="CJ24" s="941">
        <v>40</v>
      </c>
      <c r="CK24" s="941">
        <v>40</v>
      </c>
      <c r="CL24" s="942">
        <v>40</v>
      </c>
      <c r="CM24" s="940">
        <v>219</v>
      </c>
      <c r="CN24" s="941">
        <v>219</v>
      </c>
      <c r="CO24" s="941">
        <v>219</v>
      </c>
      <c r="CP24" s="941">
        <v>219</v>
      </c>
      <c r="CQ24" s="942">
        <v>219</v>
      </c>
      <c r="CR24" s="940">
        <v>0</v>
      </c>
      <c r="CS24" s="941">
        <v>0</v>
      </c>
      <c r="CT24" s="941">
        <v>0</v>
      </c>
      <c r="CU24" s="941">
        <v>0</v>
      </c>
      <c r="CV24" s="942">
        <v>0</v>
      </c>
      <c r="CW24" s="940">
        <v>34</v>
      </c>
      <c r="CX24" s="941">
        <v>34</v>
      </c>
      <c r="CY24" s="941">
        <v>34</v>
      </c>
      <c r="CZ24" s="941">
        <v>34</v>
      </c>
      <c r="DA24" s="942">
        <v>34</v>
      </c>
      <c r="DB24" s="940">
        <v>0</v>
      </c>
      <c r="DC24" s="941">
        <v>0</v>
      </c>
      <c r="DD24" s="941">
        <v>0</v>
      </c>
      <c r="DE24" s="941">
        <v>0</v>
      </c>
      <c r="DF24" s="942">
        <v>0</v>
      </c>
      <c r="DG24" s="940">
        <v>0</v>
      </c>
      <c r="DH24" s="941">
        <v>0</v>
      </c>
      <c r="DI24" s="941">
        <v>0</v>
      </c>
      <c r="DJ24" s="941">
        <v>0</v>
      </c>
      <c r="DK24" s="942">
        <v>0</v>
      </c>
      <c r="DL24" s="940">
        <v>0</v>
      </c>
      <c r="DM24" s="941">
        <v>0</v>
      </c>
      <c r="DN24" s="941">
        <v>0</v>
      </c>
      <c r="DO24" s="941">
        <v>0</v>
      </c>
      <c r="DP24" s="942">
        <v>0</v>
      </c>
      <c r="DQ24" s="940"/>
      <c r="DR24" s="941"/>
      <c r="DS24" s="941"/>
      <c r="DT24" s="941"/>
      <c r="DU24" s="942"/>
      <c r="DV24" s="943" t="s">
        <v>574</v>
      </c>
      <c r="DW24" s="944"/>
      <c r="DX24" s="944"/>
      <c r="DY24" s="944"/>
      <c r="DZ24" s="945"/>
      <c r="EA24" s="213"/>
    </row>
    <row r="25" spans="1:131" ht="26.25" customHeight="1" thickBot="1" x14ac:dyDescent="0.2">
      <c r="A25" s="1016" t="s">
        <v>368</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t="s">
        <v>543</v>
      </c>
      <c r="BS25" s="943" t="s">
        <v>579</v>
      </c>
      <c r="BT25" s="944" t="s">
        <v>580</v>
      </c>
      <c r="BU25" s="944" t="s">
        <v>580</v>
      </c>
      <c r="BV25" s="944" t="s">
        <v>580</v>
      </c>
      <c r="BW25" s="944" t="s">
        <v>580</v>
      </c>
      <c r="BX25" s="944" t="s">
        <v>580</v>
      </c>
      <c r="BY25" s="944" t="s">
        <v>580</v>
      </c>
      <c r="BZ25" s="944" t="s">
        <v>580</v>
      </c>
      <c r="CA25" s="944" t="s">
        <v>580</v>
      </c>
      <c r="CB25" s="944" t="s">
        <v>580</v>
      </c>
      <c r="CC25" s="944" t="s">
        <v>580</v>
      </c>
      <c r="CD25" s="944" t="s">
        <v>580</v>
      </c>
      <c r="CE25" s="944" t="s">
        <v>580</v>
      </c>
      <c r="CF25" s="944" t="s">
        <v>580</v>
      </c>
      <c r="CG25" s="965" t="s">
        <v>580</v>
      </c>
      <c r="CH25" s="940">
        <v>-20</v>
      </c>
      <c r="CI25" s="941">
        <v>-20</v>
      </c>
      <c r="CJ25" s="941">
        <v>-20</v>
      </c>
      <c r="CK25" s="941">
        <v>-20</v>
      </c>
      <c r="CL25" s="942">
        <v>-20</v>
      </c>
      <c r="CM25" s="940">
        <v>2169</v>
      </c>
      <c r="CN25" s="941">
        <v>1652</v>
      </c>
      <c r="CO25" s="941">
        <v>1652</v>
      </c>
      <c r="CP25" s="941">
        <v>1652</v>
      </c>
      <c r="CQ25" s="942">
        <v>1652</v>
      </c>
      <c r="CR25" s="940">
        <v>797</v>
      </c>
      <c r="CS25" s="941">
        <v>797</v>
      </c>
      <c r="CT25" s="941">
        <v>797</v>
      </c>
      <c r="CU25" s="941">
        <v>797</v>
      </c>
      <c r="CV25" s="942">
        <v>797</v>
      </c>
      <c r="CW25" s="940">
        <v>313</v>
      </c>
      <c r="CX25" s="941">
        <v>313</v>
      </c>
      <c r="CY25" s="941">
        <v>313</v>
      </c>
      <c r="CZ25" s="941">
        <v>313</v>
      </c>
      <c r="DA25" s="942">
        <v>313</v>
      </c>
      <c r="DB25" s="940">
        <v>0</v>
      </c>
      <c r="DC25" s="941">
        <v>0</v>
      </c>
      <c r="DD25" s="941">
        <v>0</v>
      </c>
      <c r="DE25" s="941">
        <v>0</v>
      </c>
      <c r="DF25" s="942">
        <v>0</v>
      </c>
      <c r="DG25" s="940">
        <v>0</v>
      </c>
      <c r="DH25" s="941">
        <v>0</v>
      </c>
      <c r="DI25" s="941">
        <v>0</v>
      </c>
      <c r="DJ25" s="941">
        <v>0</v>
      </c>
      <c r="DK25" s="942">
        <v>0</v>
      </c>
      <c r="DL25" s="940">
        <v>12</v>
      </c>
      <c r="DM25" s="941">
        <v>16</v>
      </c>
      <c r="DN25" s="941">
        <v>16</v>
      </c>
      <c r="DO25" s="941">
        <v>16</v>
      </c>
      <c r="DP25" s="942">
        <v>16</v>
      </c>
      <c r="DQ25" s="940">
        <v>3</v>
      </c>
      <c r="DR25" s="941"/>
      <c r="DS25" s="941"/>
      <c r="DT25" s="941"/>
      <c r="DU25" s="942"/>
      <c r="DV25" s="943"/>
      <c r="DW25" s="944"/>
      <c r="DX25" s="944"/>
      <c r="DY25" s="944"/>
      <c r="DZ25" s="945"/>
      <c r="EA25" s="208"/>
    </row>
    <row r="26" spans="1:131" ht="26.25" customHeight="1" x14ac:dyDescent="0.15">
      <c r="A26" s="946" t="s">
        <v>339</v>
      </c>
      <c r="B26" s="947"/>
      <c r="C26" s="947"/>
      <c r="D26" s="947"/>
      <c r="E26" s="947"/>
      <c r="F26" s="947"/>
      <c r="G26" s="947"/>
      <c r="H26" s="947"/>
      <c r="I26" s="947"/>
      <c r="J26" s="947"/>
      <c r="K26" s="947"/>
      <c r="L26" s="947"/>
      <c r="M26" s="947"/>
      <c r="N26" s="947"/>
      <c r="O26" s="947"/>
      <c r="P26" s="948"/>
      <c r="Q26" s="952" t="s">
        <v>369</v>
      </c>
      <c r="R26" s="953"/>
      <c r="S26" s="953"/>
      <c r="T26" s="953"/>
      <c r="U26" s="954"/>
      <c r="V26" s="952" t="s">
        <v>370</v>
      </c>
      <c r="W26" s="953"/>
      <c r="X26" s="953"/>
      <c r="Y26" s="953"/>
      <c r="Z26" s="954"/>
      <c r="AA26" s="952" t="s">
        <v>371</v>
      </c>
      <c r="AB26" s="953"/>
      <c r="AC26" s="953"/>
      <c r="AD26" s="953"/>
      <c r="AE26" s="953"/>
      <c r="AF26" s="1012" t="s">
        <v>372</v>
      </c>
      <c r="AG26" s="959"/>
      <c r="AH26" s="959"/>
      <c r="AI26" s="959"/>
      <c r="AJ26" s="1013"/>
      <c r="AK26" s="953" t="s">
        <v>373</v>
      </c>
      <c r="AL26" s="953"/>
      <c r="AM26" s="953"/>
      <c r="AN26" s="953"/>
      <c r="AO26" s="954"/>
      <c r="AP26" s="952" t="s">
        <v>374</v>
      </c>
      <c r="AQ26" s="953"/>
      <c r="AR26" s="953"/>
      <c r="AS26" s="953"/>
      <c r="AT26" s="954"/>
      <c r="AU26" s="952" t="s">
        <v>375</v>
      </c>
      <c r="AV26" s="953"/>
      <c r="AW26" s="953"/>
      <c r="AX26" s="953"/>
      <c r="AY26" s="954"/>
      <c r="AZ26" s="952" t="s">
        <v>376</v>
      </c>
      <c r="BA26" s="953"/>
      <c r="BB26" s="953"/>
      <c r="BC26" s="953"/>
      <c r="BD26" s="954"/>
      <c r="BE26" s="952" t="s">
        <v>346</v>
      </c>
      <c r="BF26" s="953"/>
      <c r="BG26" s="953"/>
      <c r="BH26" s="953"/>
      <c r="BI26" s="966"/>
      <c r="BJ26" s="210"/>
      <c r="BK26" s="210"/>
      <c r="BL26" s="210"/>
      <c r="BM26" s="210"/>
      <c r="BN26" s="210"/>
      <c r="BO26" s="220"/>
      <c r="BP26" s="220"/>
      <c r="BQ26" s="217">
        <v>20</v>
      </c>
      <c r="BR26" s="218"/>
      <c r="BS26" s="943" t="s">
        <v>581</v>
      </c>
      <c r="BT26" s="944" t="s">
        <v>582</v>
      </c>
      <c r="BU26" s="944" t="s">
        <v>582</v>
      </c>
      <c r="BV26" s="944" t="s">
        <v>582</v>
      </c>
      <c r="BW26" s="944" t="s">
        <v>582</v>
      </c>
      <c r="BX26" s="944" t="s">
        <v>582</v>
      </c>
      <c r="BY26" s="944" t="s">
        <v>582</v>
      </c>
      <c r="BZ26" s="944" t="s">
        <v>582</v>
      </c>
      <c r="CA26" s="944" t="s">
        <v>582</v>
      </c>
      <c r="CB26" s="944" t="s">
        <v>582</v>
      </c>
      <c r="CC26" s="944" t="s">
        <v>582</v>
      </c>
      <c r="CD26" s="944" t="s">
        <v>582</v>
      </c>
      <c r="CE26" s="944" t="s">
        <v>582</v>
      </c>
      <c r="CF26" s="944" t="s">
        <v>582</v>
      </c>
      <c r="CG26" s="965" t="s">
        <v>582</v>
      </c>
      <c r="CH26" s="940">
        <v>0</v>
      </c>
      <c r="CI26" s="941">
        <v>0</v>
      </c>
      <c r="CJ26" s="941">
        <v>0</v>
      </c>
      <c r="CK26" s="941">
        <v>0</v>
      </c>
      <c r="CL26" s="942">
        <v>0</v>
      </c>
      <c r="CM26" s="940">
        <v>289</v>
      </c>
      <c r="CN26" s="941">
        <v>289</v>
      </c>
      <c r="CO26" s="941">
        <v>289</v>
      </c>
      <c r="CP26" s="941">
        <v>289</v>
      </c>
      <c r="CQ26" s="942">
        <v>289</v>
      </c>
      <c r="CR26" s="940">
        <v>100</v>
      </c>
      <c r="CS26" s="941">
        <v>100</v>
      </c>
      <c r="CT26" s="941">
        <v>100</v>
      </c>
      <c r="CU26" s="941">
        <v>100</v>
      </c>
      <c r="CV26" s="942">
        <v>100</v>
      </c>
      <c r="CW26" s="940">
        <v>6</v>
      </c>
      <c r="CX26" s="941">
        <v>6</v>
      </c>
      <c r="CY26" s="941">
        <v>6</v>
      </c>
      <c r="CZ26" s="941">
        <v>6</v>
      </c>
      <c r="DA26" s="942">
        <v>6</v>
      </c>
      <c r="DB26" s="940">
        <v>0</v>
      </c>
      <c r="DC26" s="941">
        <v>0</v>
      </c>
      <c r="DD26" s="941">
        <v>0</v>
      </c>
      <c r="DE26" s="941">
        <v>0</v>
      </c>
      <c r="DF26" s="942">
        <v>0</v>
      </c>
      <c r="DG26" s="940">
        <v>0</v>
      </c>
      <c r="DH26" s="941">
        <v>0</v>
      </c>
      <c r="DI26" s="941">
        <v>0</v>
      </c>
      <c r="DJ26" s="941">
        <v>0</v>
      </c>
      <c r="DK26" s="942">
        <v>0</v>
      </c>
      <c r="DL26" s="940">
        <v>0</v>
      </c>
      <c r="DM26" s="941">
        <v>0</v>
      </c>
      <c r="DN26" s="941">
        <v>0</v>
      </c>
      <c r="DO26" s="941">
        <v>0</v>
      </c>
      <c r="DP26" s="942">
        <v>0</v>
      </c>
      <c r="DQ26" s="940"/>
      <c r="DR26" s="941"/>
      <c r="DS26" s="941"/>
      <c r="DT26" s="941"/>
      <c r="DU26" s="942"/>
      <c r="DV26" s="943"/>
      <c r="DW26" s="944"/>
      <c r="DX26" s="944"/>
      <c r="DY26" s="944"/>
      <c r="DZ26" s="945"/>
      <c r="EA26" s="208"/>
    </row>
    <row r="27" spans="1:131" ht="26.25" customHeight="1" thickBot="1" x14ac:dyDescent="0.2">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583</v>
      </c>
      <c r="BT27" s="944" t="s">
        <v>584</v>
      </c>
      <c r="BU27" s="944" t="s">
        <v>584</v>
      </c>
      <c r="BV27" s="944" t="s">
        <v>584</v>
      </c>
      <c r="BW27" s="944" t="s">
        <v>584</v>
      </c>
      <c r="BX27" s="944" t="s">
        <v>584</v>
      </c>
      <c r="BY27" s="944" t="s">
        <v>584</v>
      </c>
      <c r="BZ27" s="944" t="s">
        <v>584</v>
      </c>
      <c r="CA27" s="944" t="s">
        <v>584</v>
      </c>
      <c r="CB27" s="944" t="s">
        <v>584</v>
      </c>
      <c r="CC27" s="944" t="s">
        <v>584</v>
      </c>
      <c r="CD27" s="944" t="s">
        <v>584</v>
      </c>
      <c r="CE27" s="944" t="s">
        <v>584</v>
      </c>
      <c r="CF27" s="944" t="s">
        <v>584</v>
      </c>
      <c r="CG27" s="965" t="s">
        <v>584</v>
      </c>
      <c r="CH27" s="940">
        <v>1</v>
      </c>
      <c r="CI27" s="941">
        <v>1</v>
      </c>
      <c r="CJ27" s="941">
        <v>1</v>
      </c>
      <c r="CK27" s="941">
        <v>1</v>
      </c>
      <c r="CL27" s="942">
        <v>1</v>
      </c>
      <c r="CM27" s="940">
        <v>222</v>
      </c>
      <c r="CN27" s="941">
        <v>0</v>
      </c>
      <c r="CO27" s="941">
        <v>0</v>
      </c>
      <c r="CP27" s="941">
        <v>0</v>
      </c>
      <c r="CQ27" s="942">
        <v>0</v>
      </c>
      <c r="CR27" s="940">
        <v>108</v>
      </c>
      <c r="CS27" s="941">
        <v>108</v>
      </c>
      <c r="CT27" s="941">
        <v>108</v>
      </c>
      <c r="CU27" s="941">
        <v>108</v>
      </c>
      <c r="CV27" s="942">
        <v>108</v>
      </c>
      <c r="CW27" s="940">
        <v>2</v>
      </c>
      <c r="CX27" s="941">
        <v>0</v>
      </c>
      <c r="CY27" s="941">
        <v>0</v>
      </c>
      <c r="CZ27" s="941">
        <v>0</v>
      </c>
      <c r="DA27" s="942">
        <v>0</v>
      </c>
      <c r="DB27" s="940">
        <v>0</v>
      </c>
      <c r="DC27" s="941">
        <v>0</v>
      </c>
      <c r="DD27" s="941">
        <v>0</v>
      </c>
      <c r="DE27" s="941">
        <v>0</v>
      </c>
      <c r="DF27" s="942">
        <v>0</v>
      </c>
      <c r="DG27" s="940">
        <v>0</v>
      </c>
      <c r="DH27" s="941">
        <v>0</v>
      </c>
      <c r="DI27" s="941">
        <v>0</v>
      </c>
      <c r="DJ27" s="941">
        <v>0</v>
      </c>
      <c r="DK27" s="942">
        <v>0</v>
      </c>
      <c r="DL27" s="940">
        <v>0</v>
      </c>
      <c r="DM27" s="941">
        <v>0</v>
      </c>
      <c r="DN27" s="941">
        <v>0</v>
      </c>
      <c r="DO27" s="941">
        <v>0</v>
      </c>
      <c r="DP27" s="942">
        <v>0</v>
      </c>
      <c r="DQ27" s="940"/>
      <c r="DR27" s="941"/>
      <c r="DS27" s="941"/>
      <c r="DT27" s="941"/>
      <c r="DU27" s="942"/>
      <c r="DV27" s="943"/>
      <c r="DW27" s="944"/>
      <c r="DX27" s="944"/>
      <c r="DY27" s="944"/>
      <c r="DZ27" s="945"/>
      <c r="EA27" s="208"/>
    </row>
    <row r="28" spans="1:131" ht="26.25" customHeight="1" thickTop="1" x14ac:dyDescent="0.15">
      <c r="A28" s="221">
        <v>1</v>
      </c>
      <c r="B28" s="1004" t="s">
        <v>377</v>
      </c>
      <c r="C28" s="1005"/>
      <c r="D28" s="1005"/>
      <c r="E28" s="1005"/>
      <c r="F28" s="1005"/>
      <c r="G28" s="1005"/>
      <c r="H28" s="1005"/>
      <c r="I28" s="1005"/>
      <c r="J28" s="1005"/>
      <c r="K28" s="1005"/>
      <c r="L28" s="1005"/>
      <c r="M28" s="1005"/>
      <c r="N28" s="1005"/>
      <c r="O28" s="1005"/>
      <c r="P28" s="1006"/>
      <c r="Q28" s="1007">
        <v>96627</v>
      </c>
      <c r="R28" s="1008"/>
      <c r="S28" s="1008"/>
      <c r="T28" s="1008"/>
      <c r="U28" s="1008"/>
      <c r="V28" s="1008">
        <v>94797</v>
      </c>
      <c r="W28" s="1008"/>
      <c r="X28" s="1008"/>
      <c r="Y28" s="1008"/>
      <c r="Z28" s="1008"/>
      <c r="AA28" s="1008">
        <v>1830</v>
      </c>
      <c r="AB28" s="1008"/>
      <c r="AC28" s="1008"/>
      <c r="AD28" s="1008"/>
      <c r="AE28" s="1009"/>
      <c r="AF28" s="1010">
        <v>1830</v>
      </c>
      <c r="AG28" s="1008"/>
      <c r="AH28" s="1008"/>
      <c r="AI28" s="1008"/>
      <c r="AJ28" s="1011"/>
      <c r="AK28" s="999">
        <v>5514</v>
      </c>
      <c r="AL28" s="1000"/>
      <c r="AM28" s="1000"/>
      <c r="AN28" s="1000"/>
      <c r="AO28" s="1000"/>
      <c r="AP28" s="1000">
        <v>0</v>
      </c>
      <c r="AQ28" s="1000"/>
      <c r="AR28" s="1000"/>
      <c r="AS28" s="1000"/>
      <c r="AT28" s="1000"/>
      <c r="AU28" s="1000">
        <v>0</v>
      </c>
      <c r="AV28" s="1000"/>
      <c r="AW28" s="1000"/>
      <c r="AX28" s="1000"/>
      <c r="AY28" s="1000"/>
      <c r="AZ28" s="1001" t="s">
        <v>542</v>
      </c>
      <c r="BA28" s="1001"/>
      <c r="BB28" s="1001"/>
      <c r="BC28" s="1001"/>
      <c r="BD28" s="1001"/>
      <c r="BE28" s="1002"/>
      <c r="BF28" s="1002"/>
      <c r="BG28" s="1002"/>
      <c r="BH28" s="1002"/>
      <c r="BI28" s="1003"/>
      <c r="BJ28" s="210"/>
      <c r="BK28" s="210"/>
      <c r="BL28" s="210"/>
      <c r="BM28" s="210"/>
      <c r="BN28" s="210"/>
      <c r="BO28" s="220"/>
      <c r="BP28" s="220"/>
      <c r="BQ28" s="217">
        <v>22</v>
      </c>
      <c r="BR28" s="218"/>
      <c r="BS28" s="943" t="s">
        <v>585</v>
      </c>
      <c r="BT28" s="944" t="s">
        <v>586</v>
      </c>
      <c r="BU28" s="944" t="s">
        <v>586</v>
      </c>
      <c r="BV28" s="944" t="s">
        <v>586</v>
      </c>
      <c r="BW28" s="944" t="s">
        <v>586</v>
      </c>
      <c r="BX28" s="944" t="s">
        <v>586</v>
      </c>
      <c r="BY28" s="944" t="s">
        <v>586</v>
      </c>
      <c r="BZ28" s="944" t="s">
        <v>586</v>
      </c>
      <c r="CA28" s="944" t="s">
        <v>586</v>
      </c>
      <c r="CB28" s="944" t="s">
        <v>586</v>
      </c>
      <c r="CC28" s="944" t="s">
        <v>586</v>
      </c>
      <c r="CD28" s="944" t="s">
        <v>586</v>
      </c>
      <c r="CE28" s="944" t="s">
        <v>586</v>
      </c>
      <c r="CF28" s="944" t="s">
        <v>586</v>
      </c>
      <c r="CG28" s="965" t="s">
        <v>586</v>
      </c>
      <c r="CH28" s="940">
        <v>-82</v>
      </c>
      <c r="CI28" s="941">
        <v>-82</v>
      </c>
      <c r="CJ28" s="941">
        <v>-82</v>
      </c>
      <c r="CK28" s="941">
        <v>-82</v>
      </c>
      <c r="CL28" s="942">
        <v>-82</v>
      </c>
      <c r="CM28" s="940">
        <v>106</v>
      </c>
      <c r="CN28" s="941">
        <v>106</v>
      </c>
      <c r="CO28" s="941">
        <v>106</v>
      </c>
      <c r="CP28" s="941">
        <v>106</v>
      </c>
      <c r="CQ28" s="942">
        <v>106</v>
      </c>
      <c r="CR28" s="940">
        <v>15</v>
      </c>
      <c r="CS28" s="941">
        <v>15</v>
      </c>
      <c r="CT28" s="941">
        <v>15</v>
      </c>
      <c r="CU28" s="941">
        <v>15</v>
      </c>
      <c r="CV28" s="942">
        <v>15</v>
      </c>
      <c r="CW28" s="940">
        <v>0</v>
      </c>
      <c r="CX28" s="941">
        <v>0</v>
      </c>
      <c r="CY28" s="941">
        <v>0</v>
      </c>
      <c r="CZ28" s="941">
        <v>0</v>
      </c>
      <c r="DA28" s="942">
        <v>0</v>
      </c>
      <c r="DB28" s="940">
        <v>0</v>
      </c>
      <c r="DC28" s="941">
        <v>0</v>
      </c>
      <c r="DD28" s="941">
        <v>0</v>
      </c>
      <c r="DE28" s="941">
        <v>0</v>
      </c>
      <c r="DF28" s="942">
        <v>0</v>
      </c>
      <c r="DG28" s="940">
        <v>0</v>
      </c>
      <c r="DH28" s="941">
        <v>0</v>
      </c>
      <c r="DI28" s="941">
        <v>0</v>
      </c>
      <c r="DJ28" s="941">
        <v>0</v>
      </c>
      <c r="DK28" s="942">
        <v>0</v>
      </c>
      <c r="DL28" s="940">
        <v>0</v>
      </c>
      <c r="DM28" s="941">
        <v>0</v>
      </c>
      <c r="DN28" s="941">
        <v>0</v>
      </c>
      <c r="DO28" s="941">
        <v>0</v>
      </c>
      <c r="DP28" s="942">
        <v>0</v>
      </c>
      <c r="DQ28" s="940"/>
      <c r="DR28" s="941"/>
      <c r="DS28" s="941"/>
      <c r="DT28" s="941"/>
      <c r="DU28" s="942"/>
      <c r="DV28" s="943"/>
      <c r="DW28" s="944"/>
      <c r="DX28" s="944"/>
      <c r="DY28" s="944"/>
      <c r="DZ28" s="945"/>
      <c r="EA28" s="208"/>
    </row>
    <row r="29" spans="1:131" ht="26.25" customHeight="1" x14ac:dyDescent="0.15">
      <c r="A29" s="221">
        <v>2</v>
      </c>
      <c r="B29" s="990" t="s">
        <v>142</v>
      </c>
      <c r="C29" s="991"/>
      <c r="D29" s="991"/>
      <c r="E29" s="991"/>
      <c r="F29" s="991"/>
      <c r="G29" s="991"/>
      <c r="H29" s="991"/>
      <c r="I29" s="991"/>
      <c r="J29" s="991"/>
      <c r="K29" s="991"/>
      <c r="L29" s="991"/>
      <c r="M29" s="991"/>
      <c r="N29" s="991"/>
      <c r="O29" s="991"/>
      <c r="P29" s="992"/>
      <c r="Q29" s="996">
        <v>44722</v>
      </c>
      <c r="R29" s="994"/>
      <c r="S29" s="994"/>
      <c r="T29" s="994"/>
      <c r="U29" s="994"/>
      <c r="V29" s="994">
        <v>45578</v>
      </c>
      <c r="W29" s="994"/>
      <c r="X29" s="994"/>
      <c r="Y29" s="994"/>
      <c r="Z29" s="994"/>
      <c r="AA29" s="994">
        <v>-856</v>
      </c>
      <c r="AB29" s="994"/>
      <c r="AC29" s="994"/>
      <c r="AD29" s="994"/>
      <c r="AE29" s="997"/>
      <c r="AF29" s="993">
        <v>-3252</v>
      </c>
      <c r="AG29" s="994"/>
      <c r="AH29" s="994"/>
      <c r="AI29" s="994"/>
      <c r="AJ29" s="995"/>
      <c r="AK29" s="931">
        <v>11855</v>
      </c>
      <c r="AL29" s="922"/>
      <c r="AM29" s="922"/>
      <c r="AN29" s="922"/>
      <c r="AO29" s="922"/>
      <c r="AP29" s="922">
        <v>35640</v>
      </c>
      <c r="AQ29" s="922"/>
      <c r="AR29" s="922"/>
      <c r="AS29" s="922"/>
      <c r="AT29" s="922"/>
      <c r="AU29" s="922">
        <v>19861</v>
      </c>
      <c r="AV29" s="922"/>
      <c r="AW29" s="922"/>
      <c r="AX29" s="922"/>
      <c r="AY29" s="922"/>
      <c r="AZ29" s="998">
        <v>8.5</v>
      </c>
      <c r="BA29" s="998"/>
      <c r="BB29" s="998"/>
      <c r="BC29" s="998"/>
      <c r="BD29" s="998"/>
      <c r="BE29" s="923" t="s">
        <v>378</v>
      </c>
      <c r="BF29" s="923"/>
      <c r="BG29" s="923"/>
      <c r="BH29" s="923"/>
      <c r="BI29" s="924"/>
      <c r="BJ29" s="210"/>
      <c r="BK29" s="210"/>
      <c r="BL29" s="210"/>
      <c r="BM29" s="210"/>
      <c r="BN29" s="210"/>
      <c r="BO29" s="220"/>
      <c r="BP29" s="220"/>
      <c r="BQ29" s="217">
        <v>23</v>
      </c>
      <c r="BR29" s="218"/>
      <c r="BS29" s="943" t="s">
        <v>587</v>
      </c>
      <c r="BT29" s="944" t="s">
        <v>588</v>
      </c>
      <c r="BU29" s="944" t="s">
        <v>588</v>
      </c>
      <c r="BV29" s="944" t="s">
        <v>588</v>
      </c>
      <c r="BW29" s="944" t="s">
        <v>588</v>
      </c>
      <c r="BX29" s="944" t="s">
        <v>588</v>
      </c>
      <c r="BY29" s="944" t="s">
        <v>588</v>
      </c>
      <c r="BZ29" s="944" t="s">
        <v>588</v>
      </c>
      <c r="CA29" s="944" t="s">
        <v>588</v>
      </c>
      <c r="CB29" s="944" t="s">
        <v>588</v>
      </c>
      <c r="CC29" s="944" t="s">
        <v>588</v>
      </c>
      <c r="CD29" s="944" t="s">
        <v>588</v>
      </c>
      <c r="CE29" s="944" t="s">
        <v>588</v>
      </c>
      <c r="CF29" s="944" t="s">
        <v>588</v>
      </c>
      <c r="CG29" s="965" t="s">
        <v>588</v>
      </c>
      <c r="CH29" s="940">
        <v>11</v>
      </c>
      <c r="CI29" s="941">
        <v>11</v>
      </c>
      <c r="CJ29" s="941">
        <v>11</v>
      </c>
      <c r="CK29" s="941">
        <v>11</v>
      </c>
      <c r="CL29" s="942">
        <v>11</v>
      </c>
      <c r="CM29" s="940">
        <v>582</v>
      </c>
      <c r="CN29" s="941">
        <v>582</v>
      </c>
      <c r="CO29" s="941">
        <v>582</v>
      </c>
      <c r="CP29" s="941">
        <v>582</v>
      </c>
      <c r="CQ29" s="942">
        <v>582</v>
      </c>
      <c r="CR29" s="940">
        <v>147</v>
      </c>
      <c r="CS29" s="941">
        <v>147</v>
      </c>
      <c r="CT29" s="941">
        <v>147</v>
      </c>
      <c r="CU29" s="941">
        <v>147</v>
      </c>
      <c r="CV29" s="942">
        <v>147</v>
      </c>
      <c r="CW29" s="940">
        <v>54</v>
      </c>
      <c r="CX29" s="941">
        <v>54</v>
      </c>
      <c r="CY29" s="941">
        <v>54</v>
      </c>
      <c r="CZ29" s="941">
        <v>54</v>
      </c>
      <c r="DA29" s="942">
        <v>54</v>
      </c>
      <c r="DB29" s="940">
        <v>0</v>
      </c>
      <c r="DC29" s="941">
        <v>0</v>
      </c>
      <c r="DD29" s="941">
        <v>0</v>
      </c>
      <c r="DE29" s="941">
        <v>0</v>
      </c>
      <c r="DF29" s="942">
        <v>0</v>
      </c>
      <c r="DG29" s="940">
        <v>0</v>
      </c>
      <c r="DH29" s="941">
        <v>0</v>
      </c>
      <c r="DI29" s="941">
        <v>0</v>
      </c>
      <c r="DJ29" s="941">
        <v>0</v>
      </c>
      <c r="DK29" s="942">
        <v>0</v>
      </c>
      <c r="DL29" s="940">
        <v>0</v>
      </c>
      <c r="DM29" s="941">
        <v>0</v>
      </c>
      <c r="DN29" s="941">
        <v>0</v>
      </c>
      <c r="DO29" s="941">
        <v>0</v>
      </c>
      <c r="DP29" s="942">
        <v>0</v>
      </c>
      <c r="DQ29" s="940"/>
      <c r="DR29" s="941"/>
      <c r="DS29" s="941"/>
      <c r="DT29" s="941"/>
      <c r="DU29" s="942"/>
      <c r="DV29" s="943"/>
      <c r="DW29" s="944"/>
      <c r="DX29" s="944"/>
      <c r="DY29" s="944"/>
      <c r="DZ29" s="945"/>
      <c r="EA29" s="208"/>
    </row>
    <row r="30" spans="1:131" ht="26.25" customHeight="1" x14ac:dyDescent="0.15">
      <c r="A30" s="221">
        <v>3</v>
      </c>
      <c r="B30" s="990" t="s">
        <v>379</v>
      </c>
      <c r="C30" s="991"/>
      <c r="D30" s="991"/>
      <c r="E30" s="991"/>
      <c r="F30" s="991"/>
      <c r="G30" s="991"/>
      <c r="H30" s="991"/>
      <c r="I30" s="991"/>
      <c r="J30" s="991"/>
      <c r="K30" s="991"/>
      <c r="L30" s="991"/>
      <c r="M30" s="991"/>
      <c r="N30" s="991"/>
      <c r="O30" s="991"/>
      <c r="P30" s="992"/>
      <c r="Q30" s="996">
        <v>4932</v>
      </c>
      <c r="R30" s="994"/>
      <c r="S30" s="994"/>
      <c r="T30" s="994"/>
      <c r="U30" s="994"/>
      <c r="V30" s="994">
        <v>4778</v>
      </c>
      <c r="W30" s="994"/>
      <c r="X30" s="994"/>
      <c r="Y30" s="994"/>
      <c r="Z30" s="994"/>
      <c r="AA30" s="994">
        <v>154</v>
      </c>
      <c r="AB30" s="994"/>
      <c r="AC30" s="994"/>
      <c r="AD30" s="994"/>
      <c r="AE30" s="997"/>
      <c r="AF30" s="993">
        <v>405</v>
      </c>
      <c r="AG30" s="994"/>
      <c r="AH30" s="994"/>
      <c r="AI30" s="994"/>
      <c r="AJ30" s="995"/>
      <c r="AK30" s="931">
        <v>500</v>
      </c>
      <c r="AL30" s="922"/>
      <c r="AM30" s="922"/>
      <c r="AN30" s="922"/>
      <c r="AO30" s="922"/>
      <c r="AP30" s="922">
        <v>8511</v>
      </c>
      <c r="AQ30" s="922"/>
      <c r="AR30" s="922"/>
      <c r="AS30" s="922"/>
      <c r="AT30" s="922"/>
      <c r="AU30" s="922">
        <v>4928</v>
      </c>
      <c r="AV30" s="922"/>
      <c r="AW30" s="922"/>
      <c r="AX30" s="922"/>
      <c r="AY30" s="922"/>
      <c r="AZ30" s="998" t="s">
        <v>542</v>
      </c>
      <c r="BA30" s="998"/>
      <c r="BB30" s="998"/>
      <c r="BC30" s="998"/>
      <c r="BD30" s="998"/>
      <c r="BE30" s="923" t="s">
        <v>378</v>
      </c>
      <c r="BF30" s="923"/>
      <c r="BG30" s="923"/>
      <c r="BH30" s="923"/>
      <c r="BI30" s="924"/>
      <c r="BJ30" s="210"/>
      <c r="BK30" s="210"/>
      <c r="BL30" s="210"/>
      <c r="BM30" s="210"/>
      <c r="BN30" s="210"/>
      <c r="BO30" s="220"/>
      <c r="BP30" s="220"/>
      <c r="BQ30" s="217">
        <v>24</v>
      </c>
      <c r="BR30" s="218" t="s">
        <v>543</v>
      </c>
      <c r="BS30" s="943" t="s">
        <v>589</v>
      </c>
      <c r="BT30" s="944" t="s">
        <v>590</v>
      </c>
      <c r="BU30" s="944" t="s">
        <v>590</v>
      </c>
      <c r="BV30" s="944" t="s">
        <v>590</v>
      </c>
      <c r="BW30" s="944" t="s">
        <v>590</v>
      </c>
      <c r="BX30" s="944" t="s">
        <v>590</v>
      </c>
      <c r="BY30" s="944" t="s">
        <v>590</v>
      </c>
      <c r="BZ30" s="944" t="s">
        <v>590</v>
      </c>
      <c r="CA30" s="944" t="s">
        <v>590</v>
      </c>
      <c r="CB30" s="944" t="s">
        <v>590</v>
      </c>
      <c r="CC30" s="944" t="s">
        <v>590</v>
      </c>
      <c r="CD30" s="944" t="s">
        <v>590</v>
      </c>
      <c r="CE30" s="944" t="s">
        <v>590</v>
      </c>
      <c r="CF30" s="944" t="s">
        <v>590</v>
      </c>
      <c r="CG30" s="965" t="s">
        <v>590</v>
      </c>
      <c r="CH30" s="940">
        <v>-19</v>
      </c>
      <c r="CI30" s="941">
        <v>-19</v>
      </c>
      <c r="CJ30" s="941">
        <v>-19</v>
      </c>
      <c r="CK30" s="941">
        <v>-19</v>
      </c>
      <c r="CL30" s="942">
        <v>-19</v>
      </c>
      <c r="CM30" s="940">
        <v>19470</v>
      </c>
      <c r="CN30" s="941">
        <v>19470</v>
      </c>
      <c r="CO30" s="941">
        <v>19470</v>
      </c>
      <c r="CP30" s="941">
        <v>19470</v>
      </c>
      <c r="CQ30" s="942">
        <v>19470</v>
      </c>
      <c r="CR30" s="940">
        <v>1760</v>
      </c>
      <c r="CS30" s="941">
        <v>1760</v>
      </c>
      <c r="CT30" s="941">
        <v>1760</v>
      </c>
      <c r="CU30" s="941">
        <v>1760</v>
      </c>
      <c r="CV30" s="942">
        <v>1760</v>
      </c>
      <c r="CW30" s="940">
        <v>192</v>
      </c>
      <c r="CX30" s="941">
        <v>48</v>
      </c>
      <c r="CY30" s="941">
        <v>48</v>
      </c>
      <c r="CZ30" s="941">
        <v>48</v>
      </c>
      <c r="DA30" s="942">
        <v>48</v>
      </c>
      <c r="DB30" s="940">
        <v>24399</v>
      </c>
      <c r="DC30" s="941">
        <v>24399</v>
      </c>
      <c r="DD30" s="941">
        <v>24399</v>
      </c>
      <c r="DE30" s="941">
        <v>24399</v>
      </c>
      <c r="DF30" s="942">
        <v>24399</v>
      </c>
      <c r="DG30" s="940">
        <v>0</v>
      </c>
      <c r="DH30" s="941">
        <v>0</v>
      </c>
      <c r="DI30" s="941">
        <v>0</v>
      </c>
      <c r="DJ30" s="941">
        <v>0</v>
      </c>
      <c r="DK30" s="942">
        <v>0</v>
      </c>
      <c r="DL30" s="940">
        <v>7368</v>
      </c>
      <c r="DM30" s="941">
        <v>7355</v>
      </c>
      <c r="DN30" s="941">
        <v>7355</v>
      </c>
      <c r="DO30" s="941">
        <v>7355</v>
      </c>
      <c r="DP30" s="942">
        <v>7355</v>
      </c>
      <c r="DQ30" s="940">
        <v>6631</v>
      </c>
      <c r="DR30" s="941"/>
      <c r="DS30" s="941"/>
      <c r="DT30" s="941"/>
      <c r="DU30" s="942"/>
      <c r="DV30" s="943"/>
      <c r="DW30" s="944"/>
      <c r="DX30" s="944"/>
      <c r="DY30" s="944"/>
      <c r="DZ30" s="945"/>
      <c r="EA30" s="208"/>
    </row>
    <row r="31" spans="1:131" ht="26.25" customHeight="1" x14ac:dyDescent="0.15">
      <c r="A31" s="221">
        <v>4</v>
      </c>
      <c r="B31" s="990" t="s">
        <v>380</v>
      </c>
      <c r="C31" s="991"/>
      <c r="D31" s="991"/>
      <c r="E31" s="991"/>
      <c r="F31" s="991"/>
      <c r="G31" s="991"/>
      <c r="H31" s="991"/>
      <c r="I31" s="991"/>
      <c r="J31" s="991"/>
      <c r="K31" s="991"/>
      <c r="L31" s="991"/>
      <c r="M31" s="991"/>
      <c r="N31" s="991"/>
      <c r="O31" s="991"/>
      <c r="P31" s="992"/>
      <c r="Q31" s="996">
        <v>6497</v>
      </c>
      <c r="R31" s="994"/>
      <c r="S31" s="994"/>
      <c r="T31" s="994"/>
      <c r="U31" s="994"/>
      <c r="V31" s="994">
        <v>5090</v>
      </c>
      <c r="W31" s="994"/>
      <c r="X31" s="994"/>
      <c r="Y31" s="994"/>
      <c r="Z31" s="994"/>
      <c r="AA31" s="994">
        <v>1407</v>
      </c>
      <c r="AB31" s="994"/>
      <c r="AC31" s="994"/>
      <c r="AD31" s="994"/>
      <c r="AE31" s="997"/>
      <c r="AF31" s="993">
        <v>22391</v>
      </c>
      <c r="AG31" s="994"/>
      <c r="AH31" s="994"/>
      <c r="AI31" s="994"/>
      <c r="AJ31" s="995"/>
      <c r="AK31" s="931">
        <v>0</v>
      </c>
      <c r="AL31" s="922"/>
      <c r="AM31" s="922"/>
      <c r="AN31" s="922"/>
      <c r="AO31" s="922"/>
      <c r="AP31" s="922">
        <v>891</v>
      </c>
      <c r="AQ31" s="922"/>
      <c r="AR31" s="922"/>
      <c r="AS31" s="922"/>
      <c r="AT31" s="922"/>
      <c r="AU31" s="922">
        <v>0</v>
      </c>
      <c r="AV31" s="922"/>
      <c r="AW31" s="922"/>
      <c r="AX31" s="922"/>
      <c r="AY31" s="922"/>
      <c r="AZ31" s="998" t="s">
        <v>542</v>
      </c>
      <c r="BA31" s="998"/>
      <c r="BB31" s="998"/>
      <c r="BC31" s="998"/>
      <c r="BD31" s="998"/>
      <c r="BE31" s="923" t="s">
        <v>378</v>
      </c>
      <c r="BF31" s="923"/>
      <c r="BG31" s="923"/>
      <c r="BH31" s="923"/>
      <c r="BI31" s="924"/>
      <c r="BJ31" s="210"/>
      <c r="BK31" s="210"/>
      <c r="BL31" s="210"/>
      <c r="BM31" s="210"/>
      <c r="BN31" s="210"/>
      <c r="BO31" s="220"/>
      <c r="BP31" s="220"/>
      <c r="BQ31" s="217">
        <v>25</v>
      </c>
      <c r="BR31" s="218"/>
      <c r="BS31" s="943" t="s">
        <v>591</v>
      </c>
      <c r="BT31" s="944" t="s">
        <v>592</v>
      </c>
      <c r="BU31" s="944" t="s">
        <v>592</v>
      </c>
      <c r="BV31" s="944" t="s">
        <v>592</v>
      </c>
      <c r="BW31" s="944" t="s">
        <v>592</v>
      </c>
      <c r="BX31" s="944" t="s">
        <v>592</v>
      </c>
      <c r="BY31" s="944" t="s">
        <v>592</v>
      </c>
      <c r="BZ31" s="944" t="s">
        <v>592</v>
      </c>
      <c r="CA31" s="944" t="s">
        <v>592</v>
      </c>
      <c r="CB31" s="944" t="s">
        <v>592</v>
      </c>
      <c r="CC31" s="944" t="s">
        <v>592</v>
      </c>
      <c r="CD31" s="944" t="s">
        <v>592</v>
      </c>
      <c r="CE31" s="944" t="s">
        <v>592</v>
      </c>
      <c r="CF31" s="944" t="s">
        <v>592</v>
      </c>
      <c r="CG31" s="965" t="s">
        <v>592</v>
      </c>
      <c r="CH31" s="940">
        <v>30</v>
      </c>
      <c r="CI31" s="941">
        <v>30</v>
      </c>
      <c r="CJ31" s="941">
        <v>30</v>
      </c>
      <c r="CK31" s="941">
        <v>30</v>
      </c>
      <c r="CL31" s="942">
        <v>30</v>
      </c>
      <c r="CM31" s="940">
        <v>2504</v>
      </c>
      <c r="CN31" s="941">
        <v>2504</v>
      </c>
      <c r="CO31" s="941">
        <v>2504</v>
      </c>
      <c r="CP31" s="941">
        <v>2504</v>
      </c>
      <c r="CQ31" s="942">
        <v>2504</v>
      </c>
      <c r="CR31" s="940">
        <v>41</v>
      </c>
      <c r="CS31" s="941">
        <v>41</v>
      </c>
      <c r="CT31" s="941">
        <v>41</v>
      </c>
      <c r="CU31" s="941">
        <v>41</v>
      </c>
      <c r="CV31" s="942">
        <v>41</v>
      </c>
      <c r="CW31" s="940">
        <v>0</v>
      </c>
      <c r="CX31" s="941">
        <v>0</v>
      </c>
      <c r="CY31" s="941">
        <v>0</v>
      </c>
      <c r="CZ31" s="941">
        <v>0</v>
      </c>
      <c r="DA31" s="942">
        <v>0</v>
      </c>
      <c r="DB31" s="940">
        <v>0</v>
      </c>
      <c r="DC31" s="941">
        <v>0</v>
      </c>
      <c r="DD31" s="941">
        <v>0</v>
      </c>
      <c r="DE31" s="941">
        <v>0</v>
      </c>
      <c r="DF31" s="942">
        <v>0</v>
      </c>
      <c r="DG31" s="940">
        <v>0</v>
      </c>
      <c r="DH31" s="941">
        <v>0</v>
      </c>
      <c r="DI31" s="941">
        <v>0</v>
      </c>
      <c r="DJ31" s="941">
        <v>0</v>
      </c>
      <c r="DK31" s="942">
        <v>0</v>
      </c>
      <c r="DL31" s="940">
        <v>0</v>
      </c>
      <c r="DM31" s="941">
        <v>0</v>
      </c>
      <c r="DN31" s="941">
        <v>0</v>
      </c>
      <c r="DO31" s="941">
        <v>0</v>
      </c>
      <c r="DP31" s="942">
        <v>0</v>
      </c>
      <c r="DQ31" s="940"/>
      <c r="DR31" s="941"/>
      <c r="DS31" s="941"/>
      <c r="DT31" s="941"/>
      <c r="DU31" s="942"/>
      <c r="DV31" s="943"/>
      <c r="DW31" s="944"/>
      <c r="DX31" s="944"/>
      <c r="DY31" s="944"/>
      <c r="DZ31" s="945"/>
      <c r="EA31" s="208"/>
    </row>
    <row r="32" spans="1:131" ht="26.25" customHeight="1" x14ac:dyDescent="0.15">
      <c r="A32" s="221">
        <v>5</v>
      </c>
      <c r="B32" s="990" t="s">
        <v>381</v>
      </c>
      <c r="C32" s="991"/>
      <c r="D32" s="991"/>
      <c r="E32" s="991"/>
      <c r="F32" s="991"/>
      <c r="G32" s="991"/>
      <c r="H32" s="991"/>
      <c r="I32" s="991"/>
      <c r="J32" s="991"/>
      <c r="K32" s="991"/>
      <c r="L32" s="991"/>
      <c r="M32" s="991"/>
      <c r="N32" s="991"/>
      <c r="O32" s="991"/>
      <c r="P32" s="992"/>
      <c r="Q32" s="996">
        <v>571</v>
      </c>
      <c r="R32" s="994"/>
      <c r="S32" s="994"/>
      <c r="T32" s="994"/>
      <c r="U32" s="994"/>
      <c r="V32" s="994">
        <v>445</v>
      </c>
      <c r="W32" s="994"/>
      <c r="X32" s="994"/>
      <c r="Y32" s="994"/>
      <c r="Z32" s="994"/>
      <c r="AA32" s="994">
        <v>126</v>
      </c>
      <c r="AB32" s="994"/>
      <c r="AC32" s="994"/>
      <c r="AD32" s="994"/>
      <c r="AE32" s="997"/>
      <c r="AF32" s="993">
        <v>1587</v>
      </c>
      <c r="AG32" s="994"/>
      <c r="AH32" s="994"/>
      <c r="AI32" s="994"/>
      <c r="AJ32" s="995"/>
      <c r="AK32" s="931">
        <v>9</v>
      </c>
      <c r="AL32" s="922"/>
      <c r="AM32" s="922"/>
      <c r="AN32" s="922"/>
      <c r="AO32" s="922"/>
      <c r="AP32" s="922">
        <v>0</v>
      </c>
      <c r="AQ32" s="922"/>
      <c r="AR32" s="922"/>
      <c r="AS32" s="922"/>
      <c r="AT32" s="922"/>
      <c r="AU32" s="922">
        <v>0</v>
      </c>
      <c r="AV32" s="922"/>
      <c r="AW32" s="922"/>
      <c r="AX32" s="922"/>
      <c r="AY32" s="922"/>
      <c r="AZ32" s="998" t="s">
        <v>542</v>
      </c>
      <c r="BA32" s="998"/>
      <c r="BB32" s="998"/>
      <c r="BC32" s="998"/>
      <c r="BD32" s="998"/>
      <c r="BE32" s="923" t="s">
        <v>378</v>
      </c>
      <c r="BF32" s="923"/>
      <c r="BG32" s="923"/>
      <c r="BH32" s="923"/>
      <c r="BI32" s="924"/>
      <c r="BJ32" s="210"/>
      <c r="BK32" s="210"/>
      <c r="BL32" s="210"/>
      <c r="BM32" s="210"/>
      <c r="BN32" s="210"/>
      <c r="BO32" s="220"/>
      <c r="BP32" s="220"/>
      <c r="BQ32" s="217">
        <v>26</v>
      </c>
      <c r="BR32" s="218" t="s">
        <v>543</v>
      </c>
      <c r="BS32" s="943" t="s">
        <v>593</v>
      </c>
      <c r="BT32" s="944" t="s">
        <v>594</v>
      </c>
      <c r="BU32" s="944" t="s">
        <v>594</v>
      </c>
      <c r="BV32" s="944" t="s">
        <v>594</v>
      </c>
      <c r="BW32" s="944" t="s">
        <v>594</v>
      </c>
      <c r="BX32" s="944" t="s">
        <v>594</v>
      </c>
      <c r="BY32" s="944" t="s">
        <v>594</v>
      </c>
      <c r="BZ32" s="944" t="s">
        <v>594</v>
      </c>
      <c r="CA32" s="944" t="s">
        <v>594</v>
      </c>
      <c r="CB32" s="944" t="s">
        <v>594</v>
      </c>
      <c r="CC32" s="944" t="s">
        <v>594</v>
      </c>
      <c r="CD32" s="944" t="s">
        <v>594</v>
      </c>
      <c r="CE32" s="944" t="s">
        <v>594</v>
      </c>
      <c r="CF32" s="944" t="s">
        <v>594</v>
      </c>
      <c r="CG32" s="965" t="s">
        <v>594</v>
      </c>
      <c r="CH32" s="940">
        <v>-25</v>
      </c>
      <c r="CI32" s="941">
        <v>-2</v>
      </c>
      <c r="CJ32" s="941">
        <v>-2</v>
      </c>
      <c r="CK32" s="941">
        <v>-2</v>
      </c>
      <c r="CL32" s="942">
        <v>-2</v>
      </c>
      <c r="CM32" s="940">
        <v>624</v>
      </c>
      <c r="CN32" s="941">
        <v>624</v>
      </c>
      <c r="CO32" s="941">
        <v>624</v>
      </c>
      <c r="CP32" s="941">
        <v>624</v>
      </c>
      <c r="CQ32" s="942">
        <v>624</v>
      </c>
      <c r="CR32" s="940">
        <v>30</v>
      </c>
      <c r="CS32" s="941">
        <v>30</v>
      </c>
      <c r="CT32" s="941">
        <v>30</v>
      </c>
      <c r="CU32" s="941">
        <v>30</v>
      </c>
      <c r="CV32" s="942">
        <v>30</v>
      </c>
      <c r="CW32" s="940">
        <v>4</v>
      </c>
      <c r="CX32" s="941">
        <v>0</v>
      </c>
      <c r="CY32" s="941">
        <v>0</v>
      </c>
      <c r="CZ32" s="941">
        <v>0</v>
      </c>
      <c r="DA32" s="942">
        <v>0</v>
      </c>
      <c r="DB32" s="940">
        <v>0</v>
      </c>
      <c r="DC32" s="941">
        <v>0</v>
      </c>
      <c r="DD32" s="941">
        <v>0</v>
      </c>
      <c r="DE32" s="941">
        <v>0</v>
      </c>
      <c r="DF32" s="942">
        <v>0</v>
      </c>
      <c r="DG32" s="940">
        <v>0</v>
      </c>
      <c r="DH32" s="941">
        <v>0</v>
      </c>
      <c r="DI32" s="941">
        <v>0</v>
      </c>
      <c r="DJ32" s="941">
        <v>0</v>
      </c>
      <c r="DK32" s="942">
        <v>0</v>
      </c>
      <c r="DL32" s="940">
        <v>0</v>
      </c>
      <c r="DM32" s="941">
        <v>0</v>
      </c>
      <c r="DN32" s="941">
        <v>0</v>
      </c>
      <c r="DO32" s="941">
        <v>0</v>
      </c>
      <c r="DP32" s="942">
        <v>0</v>
      </c>
      <c r="DQ32" s="940"/>
      <c r="DR32" s="941"/>
      <c r="DS32" s="941"/>
      <c r="DT32" s="941"/>
      <c r="DU32" s="942"/>
      <c r="DV32" s="943"/>
      <c r="DW32" s="944"/>
      <c r="DX32" s="944"/>
      <c r="DY32" s="944"/>
      <c r="DZ32" s="945"/>
      <c r="EA32" s="208"/>
    </row>
    <row r="33" spans="1:131" ht="26.25" customHeight="1" x14ac:dyDescent="0.15">
      <c r="A33" s="221">
        <v>6</v>
      </c>
      <c r="B33" s="990" t="s">
        <v>382</v>
      </c>
      <c r="C33" s="991"/>
      <c r="D33" s="991"/>
      <c r="E33" s="991"/>
      <c r="F33" s="991"/>
      <c r="G33" s="991"/>
      <c r="H33" s="991"/>
      <c r="I33" s="991"/>
      <c r="J33" s="991"/>
      <c r="K33" s="991"/>
      <c r="L33" s="991"/>
      <c r="M33" s="991"/>
      <c r="N33" s="991"/>
      <c r="O33" s="991"/>
      <c r="P33" s="992"/>
      <c r="Q33" s="996">
        <v>168</v>
      </c>
      <c r="R33" s="994"/>
      <c r="S33" s="994"/>
      <c r="T33" s="994"/>
      <c r="U33" s="994"/>
      <c r="V33" s="994">
        <v>128</v>
      </c>
      <c r="W33" s="994"/>
      <c r="X33" s="994"/>
      <c r="Y33" s="994"/>
      <c r="Z33" s="994"/>
      <c r="AA33" s="994">
        <v>40</v>
      </c>
      <c r="AB33" s="994"/>
      <c r="AC33" s="994"/>
      <c r="AD33" s="994"/>
      <c r="AE33" s="997"/>
      <c r="AF33" s="993">
        <v>2734</v>
      </c>
      <c r="AG33" s="994"/>
      <c r="AH33" s="994"/>
      <c r="AI33" s="994"/>
      <c r="AJ33" s="995"/>
      <c r="AK33" s="931">
        <v>0</v>
      </c>
      <c r="AL33" s="922"/>
      <c r="AM33" s="922"/>
      <c r="AN33" s="922"/>
      <c r="AO33" s="922"/>
      <c r="AP33" s="922">
        <v>0</v>
      </c>
      <c r="AQ33" s="922"/>
      <c r="AR33" s="922"/>
      <c r="AS33" s="922"/>
      <c r="AT33" s="922"/>
      <c r="AU33" s="922">
        <v>0</v>
      </c>
      <c r="AV33" s="922"/>
      <c r="AW33" s="922"/>
      <c r="AX33" s="922"/>
      <c r="AY33" s="922"/>
      <c r="AZ33" s="998" t="s">
        <v>542</v>
      </c>
      <c r="BA33" s="998"/>
      <c r="BB33" s="998"/>
      <c r="BC33" s="998"/>
      <c r="BD33" s="998"/>
      <c r="BE33" s="923" t="s">
        <v>378</v>
      </c>
      <c r="BF33" s="923"/>
      <c r="BG33" s="923"/>
      <c r="BH33" s="923"/>
      <c r="BI33" s="924"/>
      <c r="BJ33" s="210"/>
      <c r="BK33" s="210"/>
      <c r="BL33" s="210"/>
      <c r="BM33" s="210"/>
      <c r="BN33" s="210"/>
      <c r="BO33" s="220"/>
      <c r="BP33" s="220"/>
      <c r="BQ33" s="217">
        <v>27</v>
      </c>
      <c r="BR33" s="218" t="s">
        <v>543</v>
      </c>
      <c r="BS33" s="943" t="s">
        <v>595</v>
      </c>
      <c r="BT33" s="944" t="s">
        <v>596</v>
      </c>
      <c r="BU33" s="944" t="s">
        <v>596</v>
      </c>
      <c r="BV33" s="944" t="s">
        <v>596</v>
      </c>
      <c r="BW33" s="944" t="s">
        <v>596</v>
      </c>
      <c r="BX33" s="944" t="s">
        <v>596</v>
      </c>
      <c r="BY33" s="944" t="s">
        <v>596</v>
      </c>
      <c r="BZ33" s="944" t="s">
        <v>596</v>
      </c>
      <c r="CA33" s="944" t="s">
        <v>596</v>
      </c>
      <c r="CB33" s="944" t="s">
        <v>596</v>
      </c>
      <c r="CC33" s="944" t="s">
        <v>596</v>
      </c>
      <c r="CD33" s="944" t="s">
        <v>596</v>
      </c>
      <c r="CE33" s="944" t="s">
        <v>596</v>
      </c>
      <c r="CF33" s="944" t="s">
        <v>596</v>
      </c>
      <c r="CG33" s="965" t="s">
        <v>596</v>
      </c>
      <c r="CH33" s="940">
        <v>0</v>
      </c>
      <c r="CI33" s="941">
        <v>0</v>
      </c>
      <c r="CJ33" s="941">
        <v>0</v>
      </c>
      <c r="CK33" s="941">
        <v>0</v>
      </c>
      <c r="CL33" s="942">
        <v>0</v>
      </c>
      <c r="CM33" s="940">
        <v>366</v>
      </c>
      <c r="CN33" s="941">
        <v>366</v>
      </c>
      <c r="CO33" s="941">
        <v>366</v>
      </c>
      <c r="CP33" s="941">
        <v>366</v>
      </c>
      <c r="CQ33" s="942">
        <v>366</v>
      </c>
      <c r="CR33" s="940">
        <v>366</v>
      </c>
      <c r="CS33" s="941">
        <v>366</v>
      </c>
      <c r="CT33" s="941">
        <v>366</v>
      </c>
      <c r="CU33" s="941">
        <v>366</v>
      </c>
      <c r="CV33" s="942">
        <v>366</v>
      </c>
      <c r="CW33" s="940">
        <v>0</v>
      </c>
      <c r="CX33" s="941">
        <v>0</v>
      </c>
      <c r="CY33" s="941">
        <v>0</v>
      </c>
      <c r="CZ33" s="941">
        <v>0</v>
      </c>
      <c r="DA33" s="942">
        <v>0</v>
      </c>
      <c r="DB33" s="940">
        <v>0</v>
      </c>
      <c r="DC33" s="941">
        <v>0</v>
      </c>
      <c r="DD33" s="941">
        <v>0</v>
      </c>
      <c r="DE33" s="941">
        <v>0</v>
      </c>
      <c r="DF33" s="942">
        <v>0</v>
      </c>
      <c r="DG33" s="940">
        <v>0</v>
      </c>
      <c r="DH33" s="941">
        <v>0</v>
      </c>
      <c r="DI33" s="941">
        <v>0</v>
      </c>
      <c r="DJ33" s="941">
        <v>0</v>
      </c>
      <c r="DK33" s="942">
        <v>0</v>
      </c>
      <c r="DL33" s="940">
        <v>0</v>
      </c>
      <c r="DM33" s="941">
        <v>0</v>
      </c>
      <c r="DN33" s="941">
        <v>0</v>
      </c>
      <c r="DO33" s="941">
        <v>0</v>
      </c>
      <c r="DP33" s="942">
        <v>0</v>
      </c>
      <c r="DQ33" s="940"/>
      <c r="DR33" s="941"/>
      <c r="DS33" s="941"/>
      <c r="DT33" s="941"/>
      <c r="DU33" s="942"/>
      <c r="DV33" s="943"/>
      <c r="DW33" s="944"/>
      <c r="DX33" s="944"/>
      <c r="DY33" s="944"/>
      <c r="DZ33" s="945"/>
      <c r="EA33" s="208"/>
    </row>
    <row r="34" spans="1:131" ht="26.25" customHeight="1" x14ac:dyDescent="0.15">
      <c r="A34" s="221">
        <v>7</v>
      </c>
      <c r="B34" s="990" t="s">
        <v>383</v>
      </c>
      <c r="C34" s="991"/>
      <c r="D34" s="991"/>
      <c r="E34" s="991"/>
      <c r="F34" s="991"/>
      <c r="G34" s="991"/>
      <c r="H34" s="991"/>
      <c r="I34" s="991"/>
      <c r="J34" s="991"/>
      <c r="K34" s="991"/>
      <c r="L34" s="991"/>
      <c r="M34" s="991"/>
      <c r="N34" s="991"/>
      <c r="O34" s="991"/>
      <c r="P34" s="992"/>
      <c r="Q34" s="996">
        <v>6247</v>
      </c>
      <c r="R34" s="994"/>
      <c r="S34" s="994"/>
      <c r="T34" s="994"/>
      <c r="U34" s="994"/>
      <c r="V34" s="994">
        <v>5774</v>
      </c>
      <c r="W34" s="994"/>
      <c r="X34" s="994"/>
      <c r="Y34" s="994"/>
      <c r="Z34" s="994"/>
      <c r="AA34" s="994">
        <v>473</v>
      </c>
      <c r="AB34" s="994"/>
      <c r="AC34" s="994"/>
      <c r="AD34" s="994"/>
      <c r="AE34" s="997"/>
      <c r="AF34" s="993">
        <v>14051</v>
      </c>
      <c r="AG34" s="994"/>
      <c r="AH34" s="994"/>
      <c r="AI34" s="994"/>
      <c r="AJ34" s="995"/>
      <c r="AK34" s="931">
        <v>0</v>
      </c>
      <c r="AL34" s="922"/>
      <c r="AM34" s="922"/>
      <c r="AN34" s="922"/>
      <c r="AO34" s="922"/>
      <c r="AP34" s="922">
        <v>3098</v>
      </c>
      <c r="AQ34" s="922"/>
      <c r="AR34" s="922"/>
      <c r="AS34" s="922"/>
      <c r="AT34" s="922"/>
      <c r="AU34" s="922">
        <v>0</v>
      </c>
      <c r="AV34" s="922"/>
      <c r="AW34" s="922"/>
      <c r="AX34" s="922"/>
      <c r="AY34" s="922"/>
      <c r="AZ34" s="998" t="s">
        <v>542</v>
      </c>
      <c r="BA34" s="998"/>
      <c r="BB34" s="998"/>
      <c r="BC34" s="998"/>
      <c r="BD34" s="998"/>
      <c r="BE34" s="923" t="s">
        <v>378</v>
      </c>
      <c r="BF34" s="923"/>
      <c r="BG34" s="923"/>
      <c r="BH34" s="923"/>
      <c r="BI34" s="924"/>
      <c r="BJ34" s="210"/>
      <c r="BK34" s="210"/>
      <c r="BL34" s="210"/>
      <c r="BM34" s="210"/>
      <c r="BN34" s="210"/>
      <c r="BO34" s="220"/>
      <c r="BP34" s="220"/>
      <c r="BQ34" s="217">
        <v>28</v>
      </c>
      <c r="BR34" s="218"/>
      <c r="BS34" s="943" t="s">
        <v>597</v>
      </c>
      <c r="BT34" s="944" t="s">
        <v>598</v>
      </c>
      <c r="BU34" s="944" t="s">
        <v>598</v>
      </c>
      <c r="BV34" s="944" t="s">
        <v>598</v>
      </c>
      <c r="BW34" s="944" t="s">
        <v>598</v>
      </c>
      <c r="BX34" s="944" t="s">
        <v>598</v>
      </c>
      <c r="BY34" s="944" t="s">
        <v>598</v>
      </c>
      <c r="BZ34" s="944" t="s">
        <v>598</v>
      </c>
      <c r="CA34" s="944" t="s">
        <v>598</v>
      </c>
      <c r="CB34" s="944" t="s">
        <v>598</v>
      </c>
      <c r="CC34" s="944" t="s">
        <v>598</v>
      </c>
      <c r="CD34" s="944" t="s">
        <v>598</v>
      </c>
      <c r="CE34" s="944" t="s">
        <v>598</v>
      </c>
      <c r="CF34" s="944" t="s">
        <v>598</v>
      </c>
      <c r="CG34" s="965" t="s">
        <v>598</v>
      </c>
      <c r="CH34" s="940">
        <v>53</v>
      </c>
      <c r="CI34" s="941">
        <v>53</v>
      </c>
      <c r="CJ34" s="941">
        <v>53</v>
      </c>
      <c r="CK34" s="941">
        <v>53</v>
      </c>
      <c r="CL34" s="942">
        <v>53</v>
      </c>
      <c r="CM34" s="940">
        <v>7631</v>
      </c>
      <c r="CN34" s="941">
        <v>7631</v>
      </c>
      <c r="CO34" s="941">
        <v>7631</v>
      </c>
      <c r="CP34" s="941">
        <v>7631</v>
      </c>
      <c r="CQ34" s="942">
        <v>7631</v>
      </c>
      <c r="CR34" s="940">
        <v>13</v>
      </c>
      <c r="CS34" s="941">
        <v>13</v>
      </c>
      <c r="CT34" s="941">
        <v>13</v>
      </c>
      <c r="CU34" s="941">
        <v>13</v>
      </c>
      <c r="CV34" s="942">
        <v>13</v>
      </c>
      <c r="CW34" s="940">
        <v>0</v>
      </c>
      <c r="CX34" s="941">
        <v>0</v>
      </c>
      <c r="CY34" s="941">
        <v>0</v>
      </c>
      <c r="CZ34" s="941">
        <v>0</v>
      </c>
      <c r="DA34" s="942">
        <v>0</v>
      </c>
      <c r="DB34" s="940">
        <v>0</v>
      </c>
      <c r="DC34" s="941">
        <v>0</v>
      </c>
      <c r="DD34" s="941">
        <v>0</v>
      </c>
      <c r="DE34" s="941">
        <v>0</v>
      </c>
      <c r="DF34" s="942">
        <v>0</v>
      </c>
      <c r="DG34" s="940">
        <v>0</v>
      </c>
      <c r="DH34" s="941">
        <v>0</v>
      </c>
      <c r="DI34" s="941">
        <v>0</v>
      </c>
      <c r="DJ34" s="941">
        <v>0</v>
      </c>
      <c r="DK34" s="942">
        <v>0</v>
      </c>
      <c r="DL34" s="940">
        <v>0</v>
      </c>
      <c r="DM34" s="941">
        <v>0</v>
      </c>
      <c r="DN34" s="941">
        <v>0</v>
      </c>
      <c r="DO34" s="941">
        <v>0</v>
      </c>
      <c r="DP34" s="942">
        <v>0</v>
      </c>
      <c r="DQ34" s="940"/>
      <c r="DR34" s="941"/>
      <c r="DS34" s="941"/>
      <c r="DT34" s="941"/>
      <c r="DU34" s="942"/>
      <c r="DV34" s="943"/>
      <c r="DW34" s="944"/>
      <c r="DX34" s="944"/>
      <c r="DY34" s="944"/>
      <c r="DZ34" s="945"/>
      <c r="EA34" s="208"/>
    </row>
    <row r="35" spans="1:131" ht="26.25" customHeight="1" x14ac:dyDescent="0.15">
      <c r="A35" s="221">
        <v>8</v>
      </c>
      <c r="B35" s="990" t="s">
        <v>384</v>
      </c>
      <c r="C35" s="991"/>
      <c r="D35" s="991"/>
      <c r="E35" s="991"/>
      <c r="F35" s="991"/>
      <c r="G35" s="991"/>
      <c r="H35" s="991"/>
      <c r="I35" s="991"/>
      <c r="J35" s="991"/>
      <c r="K35" s="991"/>
      <c r="L35" s="991"/>
      <c r="M35" s="991"/>
      <c r="N35" s="991"/>
      <c r="O35" s="991"/>
      <c r="P35" s="992"/>
      <c r="Q35" s="996">
        <v>657</v>
      </c>
      <c r="R35" s="994"/>
      <c r="S35" s="994"/>
      <c r="T35" s="994"/>
      <c r="U35" s="994"/>
      <c r="V35" s="994">
        <v>655</v>
      </c>
      <c r="W35" s="994"/>
      <c r="X35" s="994"/>
      <c r="Y35" s="994"/>
      <c r="Z35" s="994"/>
      <c r="AA35" s="994">
        <v>2</v>
      </c>
      <c r="AB35" s="994"/>
      <c r="AC35" s="994"/>
      <c r="AD35" s="994"/>
      <c r="AE35" s="997"/>
      <c r="AF35" s="993" t="s">
        <v>542</v>
      </c>
      <c r="AG35" s="994"/>
      <c r="AH35" s="994"/>
      <c r="AI35" s="994"/>
      <c r="AJ35" s="995"/>
      <c r="AK35" s="931">
        <v>337</v>
      </c>
      <c r="AL35" s="922"/>
      <c r="AM35" s="922"/>
      <c r="AN35" s="922"/>
      <c r="AO35" s="922"/>
      <c r="AP35" s="922">
        <v>4307</v>
      </c>
      <c r="AQ35" s="922"/>
      <c r="AR35" s="922"/>
      <c r="AS35" s="922"/>
      <c r="AT35" s="922"/>
      <c r="AU35" s="922">
        <v>4225</v>
      </c>
      <c r="AV35" s="922"/>
      <c r="AW35" s="922"/>
      <c r="AX35" s="922"/>
      <c r="AY35" s="922"/>
      <c r="AZ35" s="998" t="s">
        <v>542</v>
      </c>
      <c r="BA35" s="998"/>
      <c r="BB35" s="998"/>
      <c r="BC35" s="998"/>
      <c r="BD35" s="998"/>
      <c r="BE35" s="923" t="s">
        <v>385</v>
      </c>
      <c r="BF35" s="923"/>
      <c r="BG35" s="923"/>
      <c r="BH35" s="923"/>
      <c r="BI35" s="924"/>
      <c r="BJ35" s="210"/>
      <c r="BK35" s="210"/>
      <c r="BL35" s="210"/>
      <c r="BM35" s="210"/>
      <c r="BN35" s="210"/>
      <c r="BO35" s="220"/>
      <c r="BP35" s="220"/>
      <c r="BQ35" s="217">
        <v>29</v>
      </c>
      <c r="BR35" s="218"/>
      <c r="BS35" s="943" t="s">
        <v>599</v>
      </c>
      <c r="BT35" s="944" t="s">
        <v>600</v>
      </c>
      <c r="BU35" s="944" t="s">
        <v>600</v>
      </c>
      <c r="BV35" s="944" t="s">
        <v>600</v>
      </c>
      <c r="BW35" s="944" t="s">
        <v>600</v>
      </c>
      <c r="BX35" s="944" t="s">
        <v>600</v>
      </c>
      <c r="BY35" s="944" t="s">
        <v>600</v>
      </c>
      <c r="BZ35" s="944" t="s">
        <v>600</v>
      </c>
      <c r="CA35" s="944" t="s">
        <v>600</v>
      </c>
      <c r="CB35" s="944" t="s">
        <v>600</v>
      </c>
      <c r="CC35" s="944" t="s">
        <v>600</v>
      </c>
      <c r="CD35" s="944" t="s">
        <v>600</v>
      </c>
      <c r="CE35" s="944" t="s">
        <v>600</v>
      </c>
      <c r="CF35" s="944" t="s">
        <v>600</v>
      </c>
      <c r="CG35" s="965" t="s">
        <v>600</v>
      </c>
      <c r="CH35" s="940">
        <v>-171</v>
      </c>
      <c r="CI35" s="941">
        <v>-171</v>
      </c>
      <c r="CJ35" s="941">
        <v>-171</v>
      </c>
      <c r="CK35" s="941">
        <v>-171</v>
      </c>
      <c r="CL35" s="942">
        <v>-171</v>
      </c>
      <c r="CM35" s="940">
        <v>22</v>
      </c>
      <c r="CN35" s="941">
        <v>22</v>
      </c>
      <c r="CO35" s="941">
        <v>22</v>
      </c>
      <c r="CP35" s="941">
        <v>22</v>
      </c>
      <c r="CQ35" s="942">
        <v>22</v>
      </c>
      <c r="CR35" s="940">
        <v>150</v>
      </c>
      <c r="CS35" s="941">
        <v>150</v>
      </c>
      <c r="CT35" s="941">
        <v>150</v>
      </c>
      <c r="CU35" s="941">
        <v>150</v>
      </c>
      <c r="CV35" s="942">
        <v>150</v>
      </c>
      <c r="CW35" s="940">
        <v>39</v>
      </c>
      <c r="CX35" s="941">
        <v>39</v>
      </c>
      <c r="CY35" s="941">
        <v>39</v>
      </c>
      <c r="CZ35" s="941">
        <v>39</v>
      </c>
      <c r="DA35" s="942">
        <v>39</v>
      </c>
      <c r="DB35" s="940">
        <v>0</v>
      </c>
      <c r="DC35" s="941">
        <v>0</v>
      </c>
      <c r="DD35" s="941">
        <v>0</v>
      </c>
      <c r="DE35" s="941">
        <v>0</v>
      </c>
      <c r="DF35" s="942">
        <v>0</v>
      </c>
      <c r="DG35" s="940">
        <v>0</v>
      </c>
      <c r="DH35" s="941">
        <v>0</v>
      </c>
      <c r="DI35" s="941">
        <v>0</v>
      </c>
      <c r="DJ35" s="941">
        <v>0</v>
      </c>
      <c r="DK35" s="942">
        <v>0</v>
      </c>
      <c r="DL35" s="940">
        <v>0</v>
      </c>
      <c r="DM35" s="941">
        <v>0</v>
      </c>
      <c r="DN35" s="941">
        <v>0</v>
      </c>
      <c r="DO35" s="941">
        <v>0</v>
      </c>
      <c r="DP35" s="942">
        <v>0</v>
      </c>
      <c r="DQ35" s="940"/>
      <c r="DR35" s="941"/>
      <c r="DS35" s="941"/>
      <c r="DT35" s="941"/>
      <c r="DU35" s="942"/>
      <c r="DV35" s="943"/>
      <c r="DW35" s="944"/>
      <c r="DX35" s="944"/>
      <c r="DY35" s="944"/>
      <c r="DZ35" s="945"/>
      <c r="EA35" s="208"/>
    </row>
    <row r="36" spans="1:131" ht="26.25" customHeight="1" x14ac:dyDescent="0.15">
      <c r="A36" s="221">
        <v>9</v>
      </c>
      <c r="B36" s="990" t="s">
        <v>386</v>
      </c>
      <c r="C36" s="991"/>
      <c r="D36" s="991"/>
      <c r="E36" s="991"/>
      <c r="F36" s="991"/>
      <c r="G36" s="991"/>
      <c r="H36" s="991"/>
      <c r="I36" s="991"/>
      <c r="J36" s="991"/>
      <c r="K36" s="991"/>
      <c r="L36" s="991"/>
      <c r="M36" s="991"/>
      <c r="N36" s="991"/>
      <c r="O36" s="991"/>
      <c r="P36" s="992"/>
      <c r="Q36" s="996">
        <v>3424</v>
      </c>
      <c r="R36" s="994"/>
      <c r="S36" s="994"/>
      <c r="T36" s="994"/>
      <c r="U36" s="994"/>
      <c r="V36" s="994">
        <v>2739</v>
      </c>
      <c r="W36" s="994"/>
      <c r="X36" s="994"/>
      <c r="Y36" s="994"/>
      <c r="Z36" s="994"/>
      <c r="AA36" s="994">
        <v>685</v>
      </c>
      <c r="AB36" s="994"/>
      <c r="AC36" s="994"/>
      <c r="AD36" s="994"/>
      <c r="AE36" s="997"/>
      <c r="AF36" s="993" t="s">
        <v>542</v>
      </c>
      <c r="AG36" s="994"/>
      <c r="AH36" s="994"/>
      <c r="AI36" s="994"/>
      <c r="AJ36" s="995"/>
      <c r="AK36" s="931">
        <v>48</v>
      </c>
      <c r="AL36" s="922"/>
      <c r="AM36" s="922"/>
      <c r="AN36" s="922"/>
      <c r="AO36" s="922"/>
      <c r="AP36" s="922">
        <v>2975</v>
      </c>
      <c r="AQ36" s="922"/>
      <c r="AR36" s="922"/>
      <c r="AS36" s="922"/>
      <c r="AT36" s="922"/>
      <c r="AU36" s="922">
        <v>0</v>
      </c>
      <c r="AV36" s="922"/>
      <c r="AW36" s="922"/>
      <c r="AX36" s="922"/>
      <c r="AY36" s="922"/>
      <c r="AZ36" s="998" t="s">
        <v>542</v>
      </c>
      <c r="BA36" s="998"/>
      <c r="BB36" s="998"/>
      <c r="BC36" s="998"/>
      <c r="BD36" s="998"/>
      <c r="BE36" s="923" t="s">
        <v>385</v>
      </c>
      <c r="BF36" s="923"/>
      <c r="BG36" s="923"/>
      <c r="BH36" s="923"/>
      <c r="BI36" s="924"/>
      <c r="BJ36" s="210"/>
      <c r="BK36" s="210"/>
      <c r="BL36" s="210"/>
      <c r="BM36" s="210"/>
      <c r="BN36" s="210"/>
      <c r="BO36" s="220"/>
      <c r="BP36" s="220"/>
      <c r="BQ36" s="217">
        <v>30</v>
      </c>
      <c r="BR36" s="218"/>
      <c r="BS36" s="943" t="s">
        <v>601</v>
      </c>
      <c r="BT36" s="944" t="s">
        <v>602</v>
      </c>
      <c r="BU36" s="944" t="s">
        <v>602</v>
      </c>
      <c r="BV36" s="944" t="s">
        <v>602</v>
      </c>
      <c r="BW36" s="944" t="s">
        <v>602</v>
      </c>
      <c r="BX36" s="944" t="s">
        <v>602</v>
      </c>
      <c r="BY36" s="944" t="s">
        <v>602</v>
      </c>
      <c r="BZ36" s="944" t="s">
        <v>602</v>
      </c>
      <c r="CA36" s="944" t="s">
        <v>602</v>
      </c>
      <c r="CB36" s="944" t="s">
        <v>602</v>
      </c>
      <c r="CC36" s="944" t="s">
        <v>602</v>
      </c>
      <c r="CD36" s="944" t="s">
        <v>602</v>
      </c>
      <c r="CE36" s="944" t="s">
        <v>602</v>
      </c>
      <c r="CF36" s="944" t="s">
        <v>602</v>
      </c>
      <c r="CG36" s="965" t="s">
        <v>602</v>
      </c>
      <c r="CH36" s="940">
        <v>-2</v>
      </c>
      <c r="CI36" s="941">
        <v>-2</v>
      </c>
      <c r="CJ36" s="941">
        <v>-2</v>
      </c>
      <c r="CK36" s="941">
        <v>-2</v>
      </c>
      <c r="CL36" s="942">
        <v>-2</v>
      </c>
      <c r="CM36" s="940">
        <v>337</v>
      </c>
      <c r="CN36" s="941">
        <v>337</v>
      </c>
      <c r="CO36" s="941">
        <v>337</v>
      </c>
      <c r="CP36" s="941">
        <v>337</v>
      </c>
      <c r="CQ36" s="942">
        <v>337</v>
      </c>
      <c r="CR36" s="940">
        <v>186</v>
      </c>
      <c r="CS36" s="941">
        <v>186</v>
      </c>
      <c r="CT36" s="941">
        <v>186</v>
      </c>
      <c r="CU36" s="941">
        <v>186</v>
      </c>
      <c r="CV36" s="942">
        <v>186</v>
      </c>
      <c r="CW36" s="940">
        <v>36</v>
      </c>
      <c r="CX36" s="941">
        <v>36</v>
      </c>
      <c r="CY36" s="941">
        <v>36</v>
      </c>
      <c r="CZ36" s="941">
        <v>36</v>
      </c>
      <c r="DA36" s="942">
        <v>36</v>
      </c>
      <c r="DB36" s="940">
        <v>0</v>
      </c>
      <c r="DC36" s="941">
        <v>0</v>
      </c>
      <c r="DD36" s="941">
        <v>0</v>
      </c>
      <c r="DE36" s="941">
        <v>0</v>
      </c>
      <c r="DF36" s="942">
        <v>0</v>
      </c>
      <c r="DG36" s="940">
        <v>0</v>
      </c>
      <c r="DH36" s="941">
        <v>0</v>
      </c>
      <c r="DI36" s="941">
        <v>0</v>
      </c>
      <c r="DJ36" s="941">
        <v>0</v>
      </c>
      <c r="DK36" s="942">
        <v>0</v>
      </c>
      <c r="DL36" s="940">
        <v>0</v>
      </c>
      <c r="DM36" s="941">
        <v>0</v>
      </c>
      <c r="DN36" s="941">
        <v>0</v>
      </c>
      <c r="DO36" s="941">
        <v>0</v>
      </c>
      <c r="DP36" s="942">
        <v>0</v>
      </c>
      <c r="DQ36" s="940"/>
      <c r="DR36" s="941"/>
      <c r="DS36" s="941"/>
      <c r="DT36" s="941"/>
      <c r="DU36" s="942"/>
      <c r="DV36" s="943"/>
      <c r="DW36" s="944"/>
      <c r="DX36" s="944"/>
      <c r="DY36" s="944"/>
      <c r="DZ36" s="945"/>
      <c r="EA36" s="208"/>
    </row>
    <row r="37" spans="1:131" ht="26.25" customHeight="1" x14ac:dyDescent="0.15">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t="s">
        <v>603</v>
      </c>
      <c r="BT37" s="944" t="s">
        <v>604</v>
      </c>
      <c r="BU37" s="944" t="s">
        <v>604</v>
      </c>
      <c r="BV37" s="944" t="s">
        <v>604</v>
      </c>
      <c r="BW37" s="944" t="s">
        <v>604</v>
      </c>
      <c r="BX37" s="944" t="s">
        <v>604</v>
      </c>
      <c r="BY37" s="944" t="s">
        <v>604</v>
      </c>
      <c r="BZ37" s="944" t="s">
        <v>604</v>
      </c>
      <c r="CA37" s="944" t="s">
        <v>604</v>
      </c>
      <c r="CB37" s="944" t="s">
        <v>604</v>
      </c>
      <c r="CC37" s="944" t="s">
        <v>604</v>
      </c>
      <c r="CD37" s="944" t="s">
        <v>604</v>
      </c>
      <c r="CE37" s="944" t="s">
        <v>604</v>
      </c>
      <c r="CF37" s="944" t="s">
        <v>604</v>
      </c>
      <c r="CG37" s="965" t="s">
        <v>604</v>
      </c>
      <c r="CH37" s="940">
        <v>-5</v>
      </c>
      <c r="CI37" s="941">
        <v>-5</v>
      </c>
      <c r="CJ37" s="941">
        <v>-5</v>
      </c>
      <c r="CK37" s="941">
        <v>-5</v>
      </c>
      <c r="CL37" s="942">
        <v>-5</v>
      </c>
      <c r="CM37" s="940">
        <v>638</v>
      </c>
      <c r="CN37" s="941">
        <v>638</v>
      </c>
      <c r="CO37" s="941">
        <v>638</v>
      </c>
      <c r="CP37" s="941">
        <v>638</v>
      </c>
      <c r="CQ37" s="942">
        <v>638</v>
      </c>
      <c r="CR37" s="940">
        <v>450</v>
      </c>
      <c r="CS37" s="941">
        <v>450</v>
      </c>
      <c r="CT37" s="941">
        <v>450</v>
      </c>
      <c r="CU37" s="941">
        <v>450</v>
      </c>
      <c r="CV37" s="942">
        <v>450</v>
      </c>
      <c r="CW37" s="940">
        <v>0</v>
      </c>
      <c r="CX37" s="941">
        <v>0</v>
      </c>
      <c r="CY37" s="941">
        <v>0</v>
      </c>
      <c r="CZ37" s="941">
        <v>0</v>
      </c>
      <c r="DA37" s="942">
        <v>0</v>
      </c>
      <c r="DB37" s="940">
        <v>0</v>
      </c>
      <c r="DC37" s="941">
        <v>0</v>
      </c>
      <c r="DD37" s="941">
        <v>0</v>
      </c>
      <c r="DE37" s="941">
        <v>0</v>
      </c>
      <c r="DF37" s="942">
        <v>0</v>
      </c>
      <c r="DG37" s="940">
        <v>0</v>
      </c>
      <c r="DH37" s="941">
        <v>0</v>
      </c>
      <c r="DI37" s="941">
        <v>0</v>
      </c>
      <c r="DJ37" s="941">
        <v>0</v>
      </c>
      <c r="DK37" s="942">
        <v>0</v>
      </c>
      <c r="DL37" s="940">
        <v>0</v>
      </c>
      <c r="DM37" s="941">
        <v>0</v>
      </c>
      <c r="DN37" s="941">
        <v>0</v>
      </c>
      <c r="DO37" s="941">
        <v>0</v>
      </c>
      <c r="DP37" s="942">
        <v>0</v>
      </c>
      <c r="DQ37" s="940"/>
      <c r="DR37" s="941"/>
      <c r="DS37" s="941"/>
      <c r="DT37" s="941"/>
      <c r="DU37" s="942"/>
      <c r="DV37" s="943"/>
      <c r="DW37" s="944"/>
      <c r="DX37" s="944"/>
      <c r="DY37" s="944"/>
      <c r="DZ37" s="945"/>
      <c r="EA37" s="208"/>
    </row>
    <row r="38" spans="1:131" ht="26.25" customHeight="1" x14ac:dyDescent="0.15">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15">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15">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15">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15">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15">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15">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15">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15">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15">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15">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15">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15">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15">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15">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15">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15">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15">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15">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15">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15">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15">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15">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15">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387</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
      <c r="A63" s="219" t="s">
        <v>365</v>
      </c>
      <c r="B63" s="888" t="s">
        <v>388</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39746</v>
      </c>
      <c r="AG63" s="910"/>
      <c r="AH63" s="910"/>
      <c r="AI63" s="910"/>
      <c r="AJ63" s="973"/>
      <c r="AK63" s="974"/>
      <c r="AL63" s="914"/>
      <c r="AM63" s="914"/>
      <c r="AN63" s="914"/>
      <c r="AO63" s="914"/>
      <c r="AP63" s="910">
        <v>55422</v>
      </c>
      <c r="AQ63" s="910"/>
      <c r="AR63" s="910"/>
      <c r="AS63" s="910"/>
      <c r="AT63" s="910"/>
      <c r="AU63" s="910">
        <v>29014</v>
      </c>
      <c r="AV63" s="910"/>
      <c r="AW63" s="910"/>
      <c r="AX63" s="910"/>
      <c r="AY63" s="910"/>
      <c r="AZ63" s="968"/>
      <c r="BA63" s="968"/>
      <c r="BB63" s="968"/>
      <c r="BC63" s="968"/>
      <c r="BD63" s="968"/>
      <c r="BE63" s="911"/>
      <c r="BF63" s="911"/>
      <c r="BG63" s="911"/>
      <c r="BH63" s="911"/>
      <c r="BI63" s="912"/>
      <c r="BJ63" s="969" t="s">
        <v>119</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
      <c r="A65" s="210" t="s">
        <v>389</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15">
      <c r="A66" s="946" t="s">
        <v>390</v>
      </c>
      <c r="B66" s="947"/>
      <c r="C66" s="947"/>
      <c r="D66" s="947"/>
      <c r="E66" s="947"/>
      <c r="F66" s="947"/>
      <c r="G66" s="947"/>
      <c r="H66" s="947"/>
      <c r="I66" s="947"/>
      <c r="J66" s="947"/>
      <c r="K66" s="947"/>
      <c r="L66" s="947"/>
      <c r="M66" s="947"/>
      <c r="N66" s="947"/>
      <c r="O66" s="947"/>
      <c r="P66" s="948"/>
      <c r="Q66" s="952" t="s">
        <v>369</v>
      </c>
      <c r="R66" s="953"/>
      <c r="S66" s="953"/>
      <c r="T66" s="953"/>
      <c r="U66" s="954"/>
      <c r="V66" s="952" t="s">
        <v>370</v>
      </c>
      <c r="W66" s="953"/>
      <c r="X66" s="953"/>
      <c r="Y66" s="953"/>
      <c r="Z66" s="954"/>
      <c r="AA66" s="952" t="s">
        <v>371</v>
      </c>
      <c r="AB66" s="953"/>
      <c r="AC66" s="953"/>
      <c r="AD66" s="953"/>
      <c r="AE66" s="954"/>
      <c r="AF66" s="958" t="s">
        <v>372</v>
      </c>
      <c r="AG66" s="959"/>
      <c r="AH66" s="959"/>
      <c r="AI66" s="959"/>
      <c r="AJ66" s="960"/>
      <c r="AK66" s="952" t="s">
        <v>373</v>
      </c>
      <c r="AL66" s="947"/>
      <c r="AM66" s="947"/>
      <c r="AN66" s="947"/>
      <c r="AO66" s="948"/>
      <c r="AP66" s="952" t="s">
        <v>374</v>
      </c>
      <c r="AQ66" s="953"/>
      <c r="AR66" s="953"/>
      <c r="AS66" s="953"/>
      <c r="AT66" s="954"/>
      <c r="AU66" s="952" t="s">
        <v>391</v>
      </c>
      <c r="AV66" s="953"/>
      <c r="AW66" s="953"/>
      <c r="AX66" s="953"/>
      <c r="AY66" s="954"/>
      <c r="AZ66" s="952" t="s">
        <v>346</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15">
      <c r="A68" s="215">
        <v>1</v>
      </c>
      <c r="B68" s="936" t="s">
        <v>605</v>
      </c>
      <c r="C68" s="937"/>
      <c r="D68" s="937"/>
      <c r="E68" s="937"/>
      <c r="F68" s="937"/>
      <c r="G68" s="937"/>
      <c r="H68" s="937"/>
      <c r="I68" s="937"/>
      <c r="J68" s="937"/>
      <c r="K68" s="937"/>
      <c r="L68" s="937"/>
      <c r="M68" s="937"/>
      <c r="N68" s="937"/>
      <c r="O68" s="937"/>
      <c r="P68" s="938"/>
      <c r="Q68" s="939">
        <v>18050</v>
      </c>
      <c r="R68" s="933"/>
      <c r="S68" s="933"/>
      <c r="T68" s="933"/>
      <c r="U68" s="933"/>
      <c r="V68" s="933">
        <v>18859</v>
      </c>
      <c r="W68" s="933"/>
      <c r="X68" s="933"/>
      <c r="Y68" s="933"/>
      <c r="Z68" s="933"/>
      <c r="AA68" s="933">
        <v>-809</v>
      </c>
      <c r="AB68" s="933"/>
      <c r="AC68" s="933"/>
      <c r="AD68" s="933"/>
      <c r="AE68" s="933"/>
      <c r="AF68" s="933">
        <v>2596</v>
      </c>
      <c r="AG68" s="933"/>
      <c r="AH68" s="933"/>
      <c r="AI68" s="933"/>
      <c r="AJ68" s="933"/>
      <c r="AK68" s="933" t="s">
        <v>542</v>
      </c>
      <c r="AL68" s="933"/>
      <c r="AM68" s="933"/>
      <c r="AN68" s="933"/>
      <c r="AO68" s="933"/>
      <c r="AP68" s="933">
        <v>14109</v>
      </c>
      <c r="AQ68" s="933"/>
      <c r="AR68" s="933"/>
      <c r="AS68" s="933"/>
      <c r="AT68" s="933"/>
      <c r="AU68" s="933">
        <v>3521</v>
      </c>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15">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15">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15">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15">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15">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15">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15">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15">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15">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15">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15">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15">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15">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15">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15">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15">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15">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15">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15">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
      <c r="A88" s="219" t="s">
        <v>365</v>
      </c>
      <c r="B88" s="888" t="s">
        <v>392</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2596</v>
      </c>
      <c r="AG88" s="910"/>
      <c r="AH88" s="910"/>
      <c r="AI88" s="910"/>
      <c r="AJ88" s="910"/>
      <c r="AK88" s="914"/>
      <c r="AL88" s="914"/>
      <c r="AM88" s="914"/>
      <c r="AN88" s="914"/>
      <c r="AO88" s="914"/>
      <c r="AP88" s="910">
        <v>14109</v>
      </c>
      <c r="AQ88" s="910"/>
      <c r="AR88" s="910"/>
      <c r="AS88" s="910"/>
      <c r="AT88" s="910"/>
      <c r="AU88" s="910">
        <v>3521</v>
      </c>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365</v>
      </c>
      <c r="BR102" s="888" t="s">
        <v>393</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f>SUM(CR7:CR37)</f>
        <v>25541</v>
      </c>
      <c r="CS102" s="904"/>
      <c r="CT102" s="904"/>
      <c r="CU102" s="904"/>
      <c r="CV102" s="905"/>
      <c r="CW102" s="903">
        <f>SUM(CW7:CW37)</f>
        <v>3340</v>
      </c>
      <c r="CX102" s="904"/>
      <c r="CY102" s="904"/>
      <c r="CZ102" s="904"/>
      <c r="DA102" s="905"/>
      <c r="DB102" s="903">
        <v>27939</v>
      </c>
      <c r="DC102" s="904"/>
      <c r="DD102" s="904"/>
      <c r="DE102" s="904"/>
      <c r="DF102" s="905"/>
      <c r="DG102" s="903">
        <v>0</v>
      </c>
      <c r="DH102" s="904"/>
      <c r="DI102" s="904"/>
      <c r="DJ102" s="904"/>
      <c r="DK102" s="905"/>
      <c r="DL102" s="903">
        <v>7843</v>
      </c>
      <c r="DM102" s="904"/>
      <c r="DN102" s="904"/>
      <c r="DO102" s="904"/>
      <c r="DP102" s="905"/>
      <c r="DQ102" s="903">
        <v>6680</v>
      </c>
      <c r="DR102" s="904"/>
      <c r="DS102" s="904"/>
      <c r="DT102" s="904"/>
      <c r="DU102" s="905"/>
      <c r="DV102" s="888"/>
      <c r="DW102" s="889"/>
      <c r="DX102" s="889"/>
      <c r="DY102" s="889"/>
      <c r="DZ102" s="890"/>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394</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395</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396</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397</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93" t="s">
        <v>398</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399</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15">
      <c r="A109" s="846" t="s">
        <v>400</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401</v>
      </c>
      <c r="AB109" s="847"/>
      <c r="AC109" s="847"/>
      <c r="AD109" s="847"/>
      <c r="AE109" s="848"/>
      <c r="AF109" s="849" t="s">
        <v>301</v>
      </c>
      <c r="AG109" s="847"/>
      <c r="AH109" s="847"/>
      <c r="AI109" s="847"/>
      <c r="AJ109" s="848"/>
      <c r="AK109" s="849" t="s">
        <v>300</v>
      </c>
      <c r="AL109" s="847"/>
      <c r="AM109" s="847"/>
      <c r="AN109" s="847"/>
      <c r="AO109" s="848"/>
      <c r="AP109" s="849" t="s">
        <v>402</v>
      </c>
      <c r="AQ109" s="847"/>
      <c r="AR109" s="847"/>
      <c r="AS109" s="847"/>
      <c r="AT109" s="880"/>
      <c r="AU109" s="846" t="s">
        <v>400</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401</v>
      </c>
      <c r="BR109" s="847"/>
      <c r="BS109" s="847"/>
      <c r="BT109" s="847"/>
      <c r="BU109" s="848"/>
      <c r="BV109" s="849" t="s">
        <v>301</v>
      </c>
      <c r="BW109" s="847"/>
      <c r="BX109" s="847"/>
      <c r="BY109" s="847"/>
      <c r="BZ109" s="848"/>
      <c r="CA109" s="849" t="s">
        <v>300</v>
      </c>
      <c r="CB109" s="847"/>
      <c r="CC109" s="847"/>
      <c r="CD109" s="847"/>
      <c r="CE109" s="848"/>
      <c r="CF109" s="887" t="s">
        <v>402</v>
      </c>
      <c r="CG109" s="887"/>
      <c r="CH109" s="887"/>
      <c r="CI109" s="887"/>
      <c r="CJ109" s="887"/>
      <c r="CK109" s="849" t="s">
        <v>403</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401</v>
      </c>
      <c r="DH109" s="847"/>
      <c r="DI109" s="847"/>
      <c r="DJ109" s="847"/>
      <c r="DK109" s="848"/>
      <c r="DL109" s="849" t="s">
        <v>301</v>
      </c>
      <c r="DM109" s="847"/>
      <c r="DN109" s="847"/>
      <c r="DO109" s="847"/>
      <c r="DP109" s="848"/>
      <c r="DQ109" s="849" t="s">
        <v>300</v>
      </c>
      <c r="DR109" s="847"/>
      <c r="DS109" s="847"/>
      <c r="DT109" s="847"/>
      <c r="DU109" s="848"/>
      <c r="DV109" s="849" t="s">
        <v>402</v>
      </c>
      <c r="DW109" s="847"/>
      <c r="DX109" s="847"/>
      <c r="DY109" s="847"/>
      <c r="DZ109" s="880"/>
    </row>
    <row r="110" spans="1:131" s="208" customFormat="1" ht="26.25" customHeight="1" x14ac:dyDescent="0.15">
      <c r="A110" s="756" t="s">
        <v>404</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86801413</v>
      </c>
      <c r="AB110" s="840"/>
      <c r="AC110" s="840"/>
      <c r="AD110" s="840"/>
      <c r="AE110" s="841"/>
      <c r="AF110" s="842">
        <v>89348425</v>
      </c>
      <c r="AG110" s="840"/>
      <c r="AH110" s="840"/>
      <c r="AI110" s="840"/>
      <c r="AJ110" s="841"/>
      <c r="AK110" s="842">
        <v>87357348</v>
      </c>
      <c r="AL110" s="840"/>
      <c r="AM110" s="840"/>
      <c r="AN110" s="840"/>
      <c r="AO110" s="841"/>
      <c r="AP110" s="843">
        <v>30.4</v>
      </c>
      <c r="AQ110" s="844"/>
      <c r="AR110" s="844"/>
      <c r="AS110" s="844"/>
      <c r="AT110" s="845"/>
      <c r="AU110" s="881" t="s">
        <v>71</v>
      </c>
      <c r="AV110" s="882"/>
      <c r="AW110" s="882"/>
      <c r="AX110" s="882"/>
      <c r="AY110" s="882"/>
      <c r="AZ110" s="808" t="s">
        <v>405</v>
      </c>
      <c r="BA110" s="757"/>
      <c r="BB110" s="757"/>
      <c r="BC110" s="757"/>
      <c r="BD110" s="757"/>
      <c r="BE110" s="757"/>
      <c r="BF110" s="757"/>
      <c r="BG110" s="757"/>
      <c r="BH110" s="757"/>
      <c r="BI110" s="757"/>
      <c r="BJ110" s="757"/>
      <c r="BK110" s="757"/>
      <c r="BL110" s="757"/>
      <c r="BM110" s="757"/>
      <c r="BN110" s="757"/>
      <c r="BO110" s="757"/>
      <c r="BP110" s="758"/>
      <c r="BQ110" s="809">
        <v>1164636924</v>
      </c>
      <c r="BR110" s="791"/>
      <c r="BS110" s="791"/>
      <c r="BT110" s="791"/>
      <c r="BU110" s="791"/>
      <c r="BV110" s="791">
        <v>1146909352</v>
      </c>
      <c r="BW110" s="791"/>
      <c r="BX110" s="791"/>
      <c r="BY110" s="791"/>
      <c r="BZ110" s="791"/>
      <c r="CA110" s="791">
        <v>1129706860</v>
      </c>
      <c r="CB110" s="791"/>
      <c r="CC110" s="791"/>
      <c r="CD110" s="791"/>
      <c r="CE110" s="791"/>
      <c r="CF110" s="818">
        <v>393.2</v>
      </c>
      <c r="CG110" s="819"/>
      <c r="CH110" s="819"/>
      <c r="CI110" s="819"/>
      <c r="CJ110" s="819"/>
      <c r="CK110" s="877" t="s">
        <v>406</v>
      </c>
      <c r="CL110" s="768"/>
      <c r="CM110" s="808" t="s">
        <v>407</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361589</v>
      </c>
      <c r="DH110" s="791"/>
      <c r="DI110" s="791"/>
      <c r="DJ110" s="791"/>
      <c r="DK110" s="791"/>
      <c r="DL110" s="791">
        <v>308478</v>
      </c>
      <c r="DM110" s="791"/>
      <c r="DN110" s="791"/>
      <c r="DO110" s="791"/>
      <c r="DP110" s="791"/>
      <c r="DQ110" s="791">
        <v>255798</v>
      </c>
      <c r="DR110" s="791"/>
      <c r="DS110" s="791"/>
      <c r="DT110" s="791"/>
      <c r="DU110" s="791"/>
      <c r="DV110" s="792">
        <v>0.1</v>
      </c>
      <c r="DW110" s="792"/>
      <c r="DX110" s="792"/>
      <c r="DY110" s="792"/>
      <c r="DZ110" s="793"/>
    </row>
    <row r="111" spans="1:131" s="208" customFormat="1" ht="26.25" customHeight="1" x14ac:dyDescent="0.15">
      <c r="A111" s="723" t="s">
        <v>408</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119</v>
      </c>
      <c r="AB111" s="871"/>
      <c r="AC111" s="871"/>
      <c r="AD111" s="871"/>
      <c r="AE111" s="872"/>
      <c r="AF111" s="873" t="s">
        <v>119</v>
      </c>
      <c r="AG111" s="871"/>
      <c r="AH111" s="871"/>
      <c r="AI111" s="871"/>
      <c r="AJ111" s="872"/>
      <c r="AK111" s="873" t="s">
        <v>119</v>
      </c>
      <c r="AL111" s="871"/>
      <c r="AM111" s="871"/>
      <c r="AN111" s="871"/>
      <c r="AO111" s="872"/>
      <c r="AP111" s="874" t="s">
        <v>119</v>
      </c>
      <c r="AQ111" s="875"/>
      <c r="AR111" s="875"/>
      <c r="AS111" s="875"/>
      <c r="AT111" s="876"/>
      <c r="AU111" s="883"/>
      <c r="AV111" s="884"/>
      <c r="AW111" s="884"/>
      <c r="AX111" s="884"/>
      <c r="AY111" s="884"/>
      <c r="AZ111" s="764" t="s">
        <v>409</v>
      </c>
      <c r="BA111" s="701"/>
      <c r="BB111" s="701"/>
      <c r="BC111" s="701"/>
      <c r="BD111" s="701"/>
      <c r="BE111" s="701"/>
      <c r="BF111" s="701"/>
      <c r="BG111" s="701"/>
      <c r="BH111" s="701"/>
      <c r="BI111" s="701"/>
      <c r="BJ111" s="701"/>
      <c r="BK111" s="701"/>
      <c r="BL111" s="701"/>
      <c r="BM111" s="701"/>
      <c r="BN111" s="701"/>
      <c r="BO111" s="701"/>
      <c r="BP111" s="702"/>
      <c r="BQ111" s="765">
        <v>594497</v>
      </c>
      <c r="BR111" s="766"/>
      <c r="BS111" s="766"/>
      <c r="BT111" s="766"/>
      <c r="BU111" s="766"/>
      <c r="BV111" s="766">
        <v>516022</v>
      </c>
      <c r="BW111" s="766"/>
      <c r="BX111" s="766"/>
      <c r="BY111" s="766"/>
      <c r="BZ111" s="766"/>
      <c r="CA111" s="766">
        <v>765030</v>
      </c>
      <c r="CB111" s="766"/>
      <c r="CC111" s="766"/>
      <c r="CD111" s="766"/>
      <c r="CE111" s="766"/>
      <c r="CF111" s="827">
        <v>0.3</v>
      </c>
      <c r="CG111" s="828"/>
      <c r="CH111" s="828"/>
      <c r="CI111" s="828"/>
      <c r="CJ111" s="828"/>
      <c r="CK111" s="878"/>
      <c r="CL111" s="770"/>
      <c r="CM111" s="764" t="s">
        <v>410</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119</v>
      </c>
      <c r="DH111" s="766"/>
      <c r="DI111" s="766"/>
      <c r="DJ111" s="766"/>
      <c r="DK111" s="766"/>
      <c r="DL111" s="766" t="s">
        <v>119</v>
      </c>
      <c r="DM111" s="766"/>
      <c r="DN111" s="766"/>
      <c r="DO111" s="766"/>
      <c r="DP111" s="766"/>
      <c r="DQ111" s="766" t="s">
        <v>119</v>
      </c>
      <c r="DR111" s="766"/>
      <c r="DS111" s="766"/>
      <c r="DT111" s="766"/>
      <c r="DU111" s="766"/>
      <c r="DV111" s="743" t="s">
        <v>119</v>
      </c>
      <c r="DW111" s="743"/>
      <c r="DX111" s="743"/>
      <c r="DY111" s="743"/>
      <c r="DZ111" s="744"/>
    </row>
    <row r="112" spans="1:131" s="208" customFormat="1" ht="26.25" customHeight="1" x14ac:dyDescent="0.15">
      <c r="A112" s="863" t="s">
        <v>411</v>
      </c>
      <c r="B112" s="864"/>
      <c r="C112" s="701" t="s">
        <v>412</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119</v>
      </c>
      <c r="AB112" s="729"/>
      <c r="AC112" s="729"/>
      <c r="AD112" s="729"/>
      <c r="AE112" s="730"/>
      <c r="AF112" s="731" t="s">
        <v>119</v>
      </c>
      <c r="AG112" s="729"/>
      <c r="AH112" s="729"/>
      <c r="AI112" s="729"/>
      <c r="AJ112" s="730"/>
      <c r="AK112" s="731" t="s">
        <v>119</v>
      </c>
      <c r="AL112" s="729"/>
      <c r="AM112" s="729"/>
      <c r="AN112" s="729"/>
      <c r="AO112" s="730"/>
      <c r="AP112" s="773" t="s">
        <v>119</v>
      </c>
      <c r="AQ112" s="774"/>
      <c r="AR112" s="774"/>
      <c r="AS112" s="774"/>
      <c r="AT112" s="775"/>
      <c r="AU112" s="883"/>
      <c r="AV112" s="884"/>
      <c r="AW112" s="884"/>
      <c r="AX112" s="884"/>
      <c r="AY112" s="884"/>
      <c r="AZ112" s="764" t="s">
        <v>413</v>
      </c>
      <c r="BA112" s="701"/>
      <c r="BB112" s="701"/>
      <c r="BC112" s="701"/>
      <c r="BD112" s="701"/>
      <c r="BE112" s="701"/>
      <c r="BF112" s="701"/>
      <c r="BG112" s="701"/>
      <c r="BH112" s="701"/>
      <c r="BI112" s="701"/>
      <c r="BJ112" s="701"/>
      <c r="BK112" s="701"/>
      <c r="BL112" s="701"/>
      <c r="BM112" s="701"/>
      <c r="BN112" s="701"/>
      <c r="BO112" s="701"/>
      <c r="BP112" s="702"/>
      <c r="BQ112" s="765">
        <v>28959316</v>
      </c>
      <c r="BR112" s="766"/>
      <c r="BS112" s="766"/>
      <c r="BT112" s="766"/>
      <c r="BU112" s="766"/>
      <c r="BV112" s="766">
        <v>29582074</v>
      </c>
      <c r="BW112" s="766"/>
      <c r="BX112" s="766"/>
      <c r="BY112" s="766"/>
      <c r="BZ112" s="766"/>
      <c r="CA112" s="766">
        <v>29014487</v>
      </c>
      <c r="CB112" s="766"/>
      <c r="CC112" s="766"/>
      <c r="CD112" s="766"/>
      <c r="CE112" s="766"/>
      <c r="CF112" s="827">
        <v>10.1</v>
      </c>
      <c r="CG112" s="828"/>
      <c r="CH112" s="828"/>
      <c r="CI112" s="828"/>
      <c r="CJ112" s="828"/>
      <c r="CK112" s="878"/>
      <c r="CL112" s="770"/>
      <c r="CM112" s="764" t="s">
        <v>414</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119</v>
      </c>
      <c r="DH112" s="766"/>
      <c r="DI112" s="766"/>
      <c r="DJ112" s="766"/>
      <c r="DK112" s="766"/>
      <c r="DL112" s="766" t="s">
        <v>119</v>
      </c>
      <c r="DM112" s="766"/>
      <c r="DN112" s="766"/>
      <c r="DO112" s="766"/>
      <c r="DP112" s="766"/>
      <c r="DQ112" s="766" t="s">
        <v>119</v>
      </c>
      <c r="DR112" s="766"/>
      <c r="DS112" s="766"/>
      <c r="DT112" s="766"/>
      <c r="DU112" s="766"/>
      <c r="DV112" s="743" t="s">
        <v>119</v>
      </c>
      <c r="DW112" s="743"/>
      <c r="DX112" s="743"/>
      <c r="DY112" s="743"/>
      <c r="DZ112" s="744"/>
    </row>
    <row r="113" spans="1:130" s="208" customFormat="1" ht="26.25" customHeight="1" x14ac:dyDescent="0.15">
      <c r="A113" s="865"/>
      <c r="B113" s="866"/>
      <c r="C113" s="701" t="s">
        <v>415</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2702405</v>
      </c>
      <c r="AB113" s="729"/>
      <c r="AC113" s="729"/>
      <c r="AD113" s="729"/>
      <c r="AE113" s="730"/>
      <c r="AF113" s="731">
        <v>2807382</v>
      </c>
      <c r="AG113" s="729"/>
      <c r="AH113" s="729"/>
      <c r="AI113" s="729"/>
      <c r="AJ113" s="730"/>
      <c r="AK113" s="731">
        <v>2574205</v>
      </c>
      <c r="AL113" s="729"/>
      <c r="AM113" s="729"/>
      <c r="AN113" s="729"/>
      <c r="AO113" s="730"/>
      <c r="AP113" s="773">
        <v>0.9</v>
      </c>
      <c r="AQ113" s="774"/>
      <c r="AR113" s="774"/>
      <c r="AS113" s="774"/>
      <c r="AT113" s="775"/>
      <c r="AU113" s="883"/>
      <c r="AV113" s="884"/>
      <c r="AW113" s="884"/>
      <c r="AX113" s="884"/>
      <c r="AY113" s="884"/>
      <c r="AZ113" s="764" t="s">
        <v>416</v>
      </c>
      <c r="BA113" s="701"/>
      <c r="BB113" s="701"/>
      <c r="BC113" s="701"/>
      <c r="BD113" s="701"/>
      <c r="BE113" s="701"/>
      <c r="BF113" s="701"/>
      <c r="BG113" s="701"/>
      <c r="BH113" s="701"/>
      <c r="BI113" s="701"/>
      <c r="BJ113" s="701"/>
      <c r="BK113" s="701"/>
      <c r="BL113" s="701"/>
      <c r="BM113" s="701"/>
      <c r="BN113" s="701"/>
      <c r="BO113" s="701"/>
      <c r="BP113" s="702"/>
      <c r="BQ113" s="765">
        <v>4542324</v>
      </c>
      <c r="BR113" s="766"/>
      <c r="BS113" s="766"/>
      <c r="BT113" s="766"/>
      <c r="BU113" s="766"/>
      <c r="BV113" s="766">
        <v>4038147</v>
      </c>
      <c r="BW113" s="766"/>
      <c r="BX113" s="766"/>
      <c r="BY113" s="766"/>
      <c r="BZ113" s="766"/>
      <c r="CA113" s="766">
        <v>3521080</v>
      </c>
      <c r="CB113" s="766"/>
      <c r="CC113" s="766"/>
      <c r="CD113" s="766"/>
      <c r="CE113" s="766"/>
      <c r="CF113" s="827">
        <v>1.2</v>
      </c>
      <c r="CG113" s="828"/>
      <c r="CH113" s="828"/>
      <c r="CI113" s="828"/>
      <c r="CJ113" s="828"/>
      <c r="CK113" s="878"/>
      <c r="CL113" s="770"/>
      <c r="CM113" s="764" t="s">
        <v>417</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1199</v>
      </c>
      <c r="DH113" s="766"/>
      <c r="DI113" s="766"/>
      <c r="DJ113" s="766"/>
      <c r="DK113" s="766"/>
      <c r="DL113" s="766">
        <v>156</v>
      </c>
      <c r="DM113" s="766"/>
      <c r="DN113" s="766"/>
      <c r="DO113" s="766"/>
      <c r="DP113" s="766"/>
      <c r="DQ113" s="766" t="s">
        <v>119</v>
      </c>
      <c r="DR113" s="766"/>
      <c r="DS113" s="766"/>
      <c r="DT113" s="766"/>
      <c r="DU113" s="766"/>
      <c r="DV113" s="743" t="s">
        <v>119</v>
      </c>
      <c r="DW113" s="743"/>
      <c r="DX113" s="743"/>
      <c r="DY113" s="743"/>
      <c r="DZ113" s="744"/>
    </row>
    <row r="114" spans="1:130" s="208" customFormat="1" ht="26.25" customHeight="1" x14ac:dyDescent="0.15">
      <c r="A114" s="865"/>
      <c r="B114" s="866"/>
      <c r="C114" s="701" t="s">
        <v>418</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644416</v>
      </c>
      <c r="AB114" s="729"/>
      <c r="AC114" s="729"/>
      <c r="AD114" s="729"/>
      <c r="AE114" s="730"/>
      <c r="AF114" s="731">
        <v>790969</v>
      </c>
      <c r="AG114" s="729"/>
      <c r="AH114" s="729"/>
      <c r="AI114" s="729"/>
      <c r="AJ114" s="730"/>
      <c r="AK114" s="731">
        <v>832258</v>
      </c>
      <c r="AL114" s="729"/>
      <c r="AM114" s="729"/>
      <c r="AN114" s="729"/>
      <c r="AO114" s="730"/>
      <c r="AP114" s="773">
        <v>0.3</v>
      </c>
      <c r="AQ114" s="774"/>
      <c r="AR114" s="774"/>
      <c r="AS114" s="774"/>
      <c r="AT114" s="775"/>
      <c r="AU114" s="883"/>
      <c r="AV114" s="884"/>
      <c r="AW114" s="884"/>
      <c r="AX114" s="884"/>
      <c r="AY114" s="884"/>
      <c r="AZ114" s="764" t="s">
        <v>419</v>
      </c>
      <c r="BA114" s="701"/>
      <c r="BB114" s="701"/>
      <c r="BC114" s="701"/>
      <c r="BD114" s="701"/>
      <c r="BE114" s="701"/>
      <c r="BF114" s="701"/>
      <c r="BG114" s="701"/>
      <c r="BH114" s="701"/>
      <c r="BI114" s="701"/>
      <c r="BJ114" s="701"/>
      <c r="BK114" s="701"/>
      <c r="BL114" s="701"/>
      <c r="BM114" s="701"/>
      <c r="BN114" s="701"/>
      <c r="BO114" s="701"/>
      <c r="BP114" s="702"/>
      <c r="BQ114" s="765">
        <v>111874966</v>
      </c>
      <c r="BR114" s="766"/>
      <c r="BS114" s="766"/>
      <c r="BT114" s="766"/>
      <c r="BU114" s="766"/>
      <c r="BV114" s="766">
        <v>113099766</v>
      </c>
      <c r="BW114" s="766"/>
      <c r="BX114" s="766"/>
      <c r="BY114" s="766"/>
      <c r="BZ114" s="766"/>
      <c r="CA114" s="766">
        <v>108463249</v>
      </c>
      <c r="CB114" s="766"/>
      <c r="CC114" s="766"/>
      <c r="CD114" s="766"/>
      <c r="CE114" s="766"/>
      <c r="CF114" s="827">
        <v>37.700000000000003</v>
      </c>
      <c r="CG114" s="828"/>
      <c r="CH114" s="828"/>
      <c r="CI114" s="828"/>
      <c r="CJ114" s="828"/>
      <c r="CK114" s="878"/>
      <c r="CL114" s="770"/>
      <c r="CM114" s="764" t="s">
        <v>420</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v>231709</v>
      </c>
      <c r="DH114" s="766"/>
      <c r="DI114" s="766"/>
      <c r="DJ114" s="766"/>
      <c r="DK114" s="766"/>
      <c r="DL114" s="766">
        <v>207388</v>
      </c>
      <c r="DM114" s="766"/>
      <c r="DN114" s="766"/>
      <c r="DO114" s="766"/>
      <c r="DP114" s="766"/>
      <c r="DQ114" s="766">
        <v>509232</v>
      </c>
      <c r="DR114" s="766"/>
      <c r="DS114" s="766"/>
      <c r="DT114" s="766"/>
      <c r="DU114" s="766"/>
      <c r="DV114" s="743">
        <v>0.2</v>
      </c>
      <c r="DW114" s="743"/>
      <c r="DX114" s="743"/>
      <c r="DY114" s="743"/>
      <c r="DZ114" s="744"/>
    </row>
    <row r="115" spans="1:130" s="208" customFormat="1" ht="26.25" customHeight="1" x14ac:dyDescent="0.15">
      <c r="A115" s="865"/>
      <c r="B115" s="866"/>
      <c r="C115" s="701" t="s">
        <v>421</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342946</v>
      </c>
      <c r="AB115" s="729"/>
      <c r="AC115" s="729"/>
      <c r="AD115" s="729"/>
      <c r="AE115" s="730"/>
      <c r="AF115" s="731">
        <v>338493</v>
      </c>
      <c r="AG115" s="729"/>
      <c r="AH115" s="729"/>
      <c r="AI115" s="729"/>
      <c r="AJ115" s="730"/>
      <c r="AK115" s="731">
        <v>312463</v>
      </c>
      <c r="AL115" s="729"/>
      <c r="AM115" s="729"/>
      <c r="AN115" s="729"/>
      <c r="AO115" s="730"/>
      <c r="AP115" s="773">
        <v>0.1</v>
      </c>
      <c r="AQ115" s="774"/>
      <c r="AR115" s="774"/>
      <c r="AS115" s="774"/>
      <c r="AT115" s="775"/>
      <c r="AU115" s="883"/>
      <c r="AV115" s="884"/>
      <c r="AW115" s="884"/>
      <c r="AX115" s="884"/>
      <c r="AY115" s="884"/>
      <c r="AZ115" s="764" t="s">
        <v>422</v>
      </c>
      <c r="BA115" s="701"/>
      <c r="BB115" s="701"/>
      <c r="BC115" s="701"/>
      <c r="BD115" s="701"/>
      <c r="BE115" s="701"/>
      <c r="BF115" s="701"/>
      <c r="BG115" s="701"/>
      <c r="BH115" s="701"/>
      <c r="BI115" s="701"/>
      <c r="BJ115" s="701"/>
      <c r="BK115" s="701"/>
      <c r="BL115" s="701"/>
      <c r="BM115" s="701"/>
      <c r="BN115" s="701"/>
      <c r="BO115" s="701"/>
      <c r="BP115" s="702"/>
      <c r="BQ115" s="765">
        <v>7331393</v>
      </c>
      <c r="BR115" s="766"/>
      <c r="BS115" s="766"/>
      <c r="BT115" s="766"/>
      <c r="BU115" s="766"/>
      <c r="BV115" s="766">
        <v>6961663</v>
      </c>
      <c r="BW115" s="766"/>
      <c r="BX115" s="766"/>
      <c r="BY115" s="766"/>
      <c r="BZ115" s="766"/>
      <c r="CA115" s="766">
        <v>6680776</v>
      </c>
      <c r="CB115" s="766"/>
      <c r="CC115" s="766"/>
      <c r="CD115" s="766"/>
      <c r="CE115" s="766"/>
      <c r="CF115" s="827">
        <v>2.2999999999999998</v>
      </c>
      <c r="CG115" s="828"/>
      <c r="CH115" s="828"/>
      <c r="CI115" s="828"/>
      <c r="CJ115" s="828"/>
      <c r="CK115" s="878"/>
      <c r="CL115" s="770"/>
      <c r="CM115" s="764" t="s">
        <v>423</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119</v>
      </c>
      <c r="DH115" s="766"/>
      <c r="DI115" s="766"/>
      <c r="DJ115" s="766"/>
      <c r="DK115" s="766"/>
      <c r="DL115" s="766" t="s">
        <v>119</v>
      </c>
      <c r="DM115" s="766"/>
      <c r="DN115" s="766"/>
      <c r="DO115" s="766"/>
      <c r="DP115" s="766"/>
      <c r="DQ115" s="766" t="s">
        <v>119</v>
      </c>
      <c r="DR115" s="766"/>
      <c r="DS115" s="766"/>
      <c r="DT115" s="766"/>
      <c r="DU115" s="766"/>
      <c r="DV115" s="743" t="s">
        <v>119</v>
      </c>
      <c r="DW115" s="743"/>
      <c r="DX115" s="743"/>
      <c r="DY115" s="743"/>
      <c r="DZ115" s="744"/>
    </row>
    <row r="116" spans="1:130" s="208" customFormat="1" ht="26.25" customHeight="1" x14ac:dyDescent="0.15">
      <c r="A116" s="867"/>
      <c r="B116" s="868"/>
      <c r="C116" s="788" t="s">
        <v>424</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32568</v>
      </c>
      <c r="AB116" s="729"/>
      <c r="AC116" s="729"/>
      <c r="AD116" s="729"/>
      <c r="AE116" s="730"/>
      <c r="AF116" s="731">
        <v>53656</v>
      </c>
      <c r="AG116" s="729"/>
      <c r="AH116" s="729"/>
      <c r="AI116" s="729"/>
      <c r="AJ116" s="730"/>
      <c r="AK116" s="731" t="s">
        <v>119</v>
      </c>
      <c r="AL116" s="729"/>
      <c r="AM116" s="729"/>
      <c r="AN116" s="729"/>
      <c r="AO116" s="730"/>
      <c r="AP116" s="773" t="s">
        <v>119</v>
      </c>
      <c r="AQ116" s="774"/>
      <c r="AR116" s="774"/>
      <c r="AS116" s="774"/>
      <c r="AT116" s="775"/>
      <c r="AU116" s="883"/>
      <c r="AV116" s="884"/>
      <c r="AW116" s="884"/>
      <c r="AX116" s="884"/>
      <c r="AY116" s="884"/>
      <c r="AZ116" s="860" t="s">
        <v>425</v>
      </c>
      <c r="BA116" s="861"/>
      <c r="BB116" s="861"/>
      <c r="BC116" s="861"/>
      <c r="BD116" s="861"/>
      <c r="BE116" s="861"/>
      <c r="BF116" s="861"/>
      <c r="BG116" s="861"/>
      <c r="BH116" s="861"/>
      <c r="BI116" s="861"/>
      <c r="BJ116" s="861"/>
      <c r="BK116" s="861"/>
      <c r="BL116" s="861"/>
      <c r="BM116" s="861"/>
      <c r="BN116" s="861"/>
      <c r="BO116" s="861"/>
      <c r="BP116" s="862"/>
      <c r="BQ116" s="765" t="s">
        <v>119</v>
      </c>
      <c r="BR116" s="766"/>
      <c r="BS116" s="766"/>
      <c r="BT116" s="766"/>
      <c r="BU116" s="766"/>
      <c r="BV116" s="766" t="s">
        <v>119</v>
      </c>
      <c r="BW116" s="766"/>
      <c r="BX116" s="766"/>
      <c r="BY116" s="766"/>
      <c r="BZ116" s="766"/>
      <c r="CA116" s="766" t="s">
        <v>119</v>
      </c>
      <c r="CB116" s="766"/>
      <c r="CC116" s="766"/>
      <c r="CD116" s="766"/>
      <c r="CE116" s="766"/>
      <c r="CF116" s="827" t="s">
        <v>119</v>
      </c>
      <c r="CG116" s="828"/>
      <c r="CH116" s="828"/>
      <c r="CI116" s="828"/>
      <c r="CJ116" s="828"/>
      <c r="CK116" s="878"/>
      <c r="CL116" s="770"/>
      <c r="CM116" s="764" t="s">
        <v>426</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119</v>
      </c>
      <c r="DH116" s="766"/>
      <c r="DI116" s="766"/>
      <c r="DJ116" s="766"/>
      <c r="DK116" s="766"/>
      <c r="DL116" s="766" t="s">
        <v>119</v>
      </c>
      <c r="DM116" s="766"/>
      <c r="DN116" s="766"/>
      <c r="DO116" s="766"/>
      <c r="DP116" s="766"/>
      <c r="DQ116" s="766" t="s">
        <v>119</v>
      </c>
      <c r="DR116" s="766"/>
      <c r="DS116" s="766"/>
      <c r="DT116" s="766"/>
      <c r="DU116" s="766"/>
      <c r="DV116" s="743" t="s">
        <v>119</v>
      </c>
      <c r="DW116" s="743"/>
      <c r="DX116" s="743"/>
      <c r="DY116" s="743"/>
      <c r="DZ116" s="744"/>
    </row>
    <row r="117" spans="1:130" s="208" customFormat="1" ht="26.25" customHeight="1" x14ac:dyDescent="0.15">
      <c r="A117" s="846" t="s">
        <v>154</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427</v>
      </c>
      <c r="Z117" s="848"/>
      <c r="AA117" s="853">
        <v>90523748</v>
      </c>
      <c r="AB117" s="854"/>
      <c r="AC117" s="854"/>
      <c r="AD117" s="854"/>
      <c r="AE117" s="855"/>
      <c r="AF117" s="856">
        <v>93338925</v>
      </c>
      <c r="AG117" s="854"/>
      <c r="AH117" s="854"/>
      <c r="AI117" s="854"/>
      <c r="AJ117" s="855"/>
      <c r="AK117" s="856">
        <v>91076274</v>
      </c>
      <c r="AL117" s="854"/>
      <c r="AM117" s="854"/>
      <c r="AN117" s="854"/>
      <c r="AO117" s="855"/>
      <c r="AP117" s="857"/>
      <c r="AQ117" s="858"/>
      <c r="AR117" s="858"/>
      <c r="AS117" s="858"/>
      <c r="AT117" s="859"/>
      <c r="AU117" s="883"/>
      <c r="AV117" s="884"/>
      <c r="AW117" s="884"/>
      <c r="AX117" s="884"/>
      <c r="AY117" s="884"/>
      <c r="AZ117" s="764" t="s">
        <v>428</v>
      </c>
      <c r="BA117" s="701"/>
      <c r="BB117" s="701"/>
      <c r="BC117" s="701"/>
      <c r="BD117" s="701"/>
      <c r="BE117" s="701"/>
      <c r="BF117" s="701"/>
      <c r="BG117" s="701"/>
      <c r="BH117" s="701"/>
      <c r="BI117" s="701"/>
      <c r="BJ117" s="701"/>
      <c r="BK117" s="701"/>
      <c r="BL117" s="701"/>
      <c r="BM117" s="701"/>
      <c r="BN117" s="701"/>
      <c r="BO117" s="701"/>
      <c r="BP117" s="702"/>
      <c r="BQ117" s="765" t="s">
        <v>119</v>
      </c>
      <c r="BR117" s="766"/>
      <c r="BS117" s="766"/>
      <c r="BT117" s="766"/>
      <c r="BU117" s="766"/>
      <c r="BV117" s="766" t="s">
        <v>119</v>
      </c>
      <c r="BW117" s="766"/>
      <c r="BX117" s="766"/>
      <c r="BY117" s="766"/>
      <c r="BZ117" s="766"/>
      <c r="CA117" s="766" t="s">
        <v>119</v>
      </c>
      <c r="CB117" s="766"/>
      <c r="CC117" s="766"/>
      <c r="CD117" s="766"/>
      <c r="CE117" s="766"/>
      <c r="CF117" s="827" t="s">
        <v>119</v>
      </c>
      <c r="CG117" s="828"/>
      <c r="CH117" s="828"/>
      <c r="CI117" s="828"/>
      <c r="CJ117" s="828"/>
      <c r="CK117" s="878"/>
      <c r="CL117" s="770"/>
      <c r="CM117" s="764" t="s">
        <v>429</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119</v>
      </c>
      <c r="DH117" s="766"/>
      <c r="DI117" s="766"/>
      <c r="DJ117" s="766"/>
      <c r="DK117" s="766"/>
      <c r="DL117" s="766" t="s">
        <v>119</v>
      </c>
      <c r="DM117" s="766"/>
      <c r="DN117" s="766"/>
      <c r="DO117" s="766"/>
      <c r="DP117" s="766"/>
      <c r="DQ117" s="766" t="s">
        <v>119</v>
      </c>
      <c r="DR117" s="766"/>
      <c r="DS117" s="766"/>
      <c r="DT117" s="766"/>
      <c r="DU117" s="766"/>
      <c r="DV117" s="743" t="s">
        <v>119</v>
      </c>
      <c r="DW117" s="743"/>
      <c r="DX117" s="743"/>
      <c r="DY117" s="743"/>
      <c r="DZ117" s="744"/>
    </row>
    <row r="118" spans="1:130" s="208" customFormat="1" ht="26.25" customHeight="1" x14ac:dyDescent="0.15">
      <c r="A118" s="846" t="s">
        <v>403</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401</v>
      </c>
      <c r="AB118" s="847"/>
      <c r="AC118" s="847"/>
      <c r="AD118" s="847"/>
      <c r="AE118" s="848"/>
      <c r="AF118" s="849" t="s">
        <v>301</v>
      </c>
      <c r="AG118" s="847"/>
      <c r="AH118" s="847"/>
      <c r="AI118" s="847"/>
      <c r="AJ118" s="848"/>
      <c r="AK118" s="849" t="s">
        <v>300</v>
      </c>
      <c r="AL118" s="847"/>
      <c r="AM118" s="847"/>
      <c r="AN118" s="847"/>
      <c r="AO118" s="848"/>
      <c r="AP118" s="850" t="s">
        <v>402</v>
      </c>
      <c r="AQ118" s="851"/>
      <c r="AR118" s="851"/>
      <c r="AS118" s="851"/>
      <c r="AT118" s="852"/>
      <c r="AU118" s="883"/>
      <c r="AV118" s="884"/>
      <c r="AW118" s="884"/>
      <c r="AX118" s="884"/>
      <c r="AY118" s="884"/>
      <c r="AZ118" s="787" t="s">
        <v>430</v>
      </c>
      <c r="BA118" s="788"/>
      <c r="BB118" s="788"/>
      <c r="BC118" s="788"/>
      <c r="BD118" s="788"/>
      <c r="BE118" s="788"/>
      <c r="BF118" s="788"/>
      <c r="BG118" s="788"/>
      <c r="BH118" s="788"/>
      <c r="BI118" s="788"/>
      <c r="BJ118" s="788"/>
      <c r="BK118" s="788"/>
      <c r="BL118" s="788"/>
      <c r="BM118" s="788"/>
      <c r="BN118" s="788"/>
      <c r="BO118" s="788"/>
      <c r="BP118" s="789"/>
      <c r="BQ118" s="814" t="s">
        <v>119</v>
      </c>
      <c r="BR118" s="794"/>
      <c r="BS118" s="794"/>
      <c r="BT118" s="794"/>
      <c r="BU118" s="794"/>
      <c r="BV118" s="794" t="s">
        <v>119</v>
      </c>
      <c r="BW118" s="794"/>
      <c r="BX118" s="794"/>
      <c r="BY118" s="794"/>
      <c r="BZ118" s="794"/>
      <c r="CA118" s="794" t="s">
        <v>119</v>
      </c>
      <c r="CB118" s="794"/>
      <c r="CC118" s="794"/>
      <c r="CD118" s="794"/>
      <c r="CE118" s="794"/>
      <c r="CF118" s="827" t="s">
        <v>119</v>
      </c>
      <c r="CG118" s="828"/>
      <c r="CH118" s="828"/>
      <c r="CI118" s="828"/>
      <c r="CJ118" s="828"/>
      <c r="CK118" s="878"/>
      <c r="CL118" s="770"/>
      <c r="CM118" s="764" t="s">
        <v>431</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119</v>
      </c>
      <c r="DH118" s="766"/>
      <c r="DI118" s="766"/>
      <c r="DJ118" s="766"/>
      <c r="DK118" s="766"/>
      <c r="DL118" s="766" t="s">
        <v>119</v>
      </c>
      <c r="DM118" s="766"/>
      <c r="DN118" s="766"/>
      <c r="DO118" s="766"/>
      <c r="DP118" s="766"/>
      <c r="DQ118" s="766" t="s">
        <v>119</v>
      </c>
      <c r="DR118" s="766"/>
      <c r="DS118" s="766"/>
      <c r="DT118" s="766"/>
      <c r="DU118" s="766"/>
      <c r="DV118" s="743" t="s">
        <v>119</v>
      </c>
      <c r="DW118" s="743"/>
      <c r="DX118" s="743"/>
      <c r="DY118" s="743"/>
      <c r="DZ118" s="744"/>
    </row>
    <row r="119" spans="1:130" s="208" customFormat="1" ht="26.25" customHeight="1" x14ac:dyDescent="0.15">
      <c r="A119" s="767" t="s">
        <v>406</v>
      </c>
      <c r="B119" s="768"/>
      <c r="C119" s="808" t="s">
        <v>407</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49496</v>
      </c>
      <c r="AB119" s="840"/>
      <c r="AC119" s="840"/>
      <c r="AD119" s="840"/>
      <c r="AE119" s="841"/>
      <c r="AF119" s="842">
        <v>49072</v>
      </c>
      <c r="AG119" s="840"/>
      <c r="AH119" s="840"/>
      <c r="AI119" s="840"/>
      <c r="AJ119" s="841"/>
      <c r="AK119" s="842">
        <v>48637</v>
      </c>
      <c r="AL119" s="840"/>
      <c r="AM119" s="840"/>
      <c r="AN119" s="840"/>
      <c r="AO119" s="841"/>
      <c r="AP119" s="843">
        <v>0</v>
      </c>
      <c r="AQ119" s="844"/>
      <c r="AR119" s="844"/>
      <c r="AS119" s="844"/>
      <c r="AT119" s="845"/>
      <c r="AU119" s="885"/>
      <c r="AV119" s="886"/>
      <c r="AW119" s="886"/>
      <c r="AX119" s="886"/>
      <c r="AY119" s="886"/>
      <c r="AZ119" s="231" t="s">
        <v>154</v>
      </c>
      <c r="BA119" s="231"/>
      <c r="BB119" s="231"/>
      <c r="BC119" s="231"/>
      <c r="BD119" s="231"/>
      <c r="BE119" s="231"/>
      <c r="BF119" s="231"/>
      <c r="BG119" s="231"/>
      <c r="BH119" s="231"/>
      <c r="BI119" s="231"/>
      <c r="BJ119" s="231"/>
      <c r="BK119" s="231"/>
      <c r="BL119" s="231"/>
      <c r="BM119" s="231"/>
      <c r="BN119" s="231"/>
      <c r="BO119" s="829" t="s">
        <v>432</v>
      </c>
      <c r="BP119" s="830"/>
      <c r="BQ119" s="814">
        <v>1317939420</v>
      </c>
      <c r="BR119" s="794"/>
      <c r="BS119" s="794"/>
      <c r="BT119" s="794"/>
      <c r="BU119" s="794"/>
      <c r="BV119" s="794">
        <v>1301107024</v>
      </c>
      <c r="BW119" s="794"/>
      <c r="BX119" s="794"/>
      <c r="BY119" s="794"/>
      <c r="BZ119" s="794"/>
      <c r="CA119" s="794">
        <v>1278151482</v>
      </c>
      <c r="CB119" s="794"/>
      <c r="CC119" s="794"/>
      <c r="CD119" s="794"/>
      <c r="CE119" s="794"/>
      <c r="CF119" s="697"/>
      <c r="CG119" s="698"/>
      <c r="CH119" s="698"/>
      <c r="CI119" s="698"/>
      <c r="CJ119" s="783"/>
      <c r="CK119" s="879"/>
      <c r="CL119" s="772"/>
      <c r="CM119" s="787" t="s">
        <v>433</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119</v>
      </c>
      <c r="DH119" s="766"/>
      <c r="DI119" s="766"/>
      <c r="DJ119" s="766"/>
      <c r="DK119" s="766"/>
      <c r="DL119" s="766" t="s">
        <v>119</v>
      </c>
      <c r="DM119" s="766"/>
      <c r="DN119" s="766"/>
      <c r="DO119" s="766"/>
      <c r="DP119" s="766"/>
      <c r="DQ119" s="766" t="s">
        <v>119</v>
      </c>
      <c r="DR119" s="766"/>
      <c r="DS119" s="766"/>
      <c r="DT119" s="766"/>
      <c r="DU119" s="766"/>
      <c r="DV119" s="743" t="s">
        <v>119</v>
      </c>
      <c r="DW119" s="743"/>
      <c r="DX119" s="743"/>
      <c r="DY119" s="743"/>
      <c r="DZ119" s="744"/>
    </row>
    <row r="120" spans="1:130" s="208" customFormat="1" ht="26.25" customHeight="1" x14ac:dyDescent="0.15">
      <c r="A120" s="769"/>
      <c r="B120" s="770"/>
      <c r="C120" s="764" t="s">
        <v>410</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v>5112</v>
      </c>
      <c r="AB120" s="729"/>
      <c r="AC120" s="729"/>
      <c r="AD120" s="729"/>
      <c r="AE120" s="730"/>
      <c r="AF120" s="731">
        <v>5112</v>
      </c>
      <c r="AG120" s="729"/>
      <c r="AH120" s="729"/>
      <c r="AI120" s="729"/>
      <c r="AJ120" s="730"/>
      <c r="AK120" s="731">
        <v>5112</v>
      </c>
      <c r="AL120" s="729"/>
      <c r="AM120" s="729"/>
      <c r="AN120" s="729"/>
      <c r="AO120" s="730"/>
      <c r="AP120" s="773">
        <v>0</v>
      </c>
      <c r="AQ120" s="774"/>
      <c r="AR120" s="774"/>
      <c r="AS120" s="774"/>
      <c r="AT120" s="775"/>
      <c r="AU120" s="831" t="s">
        <v>434</v>
      </c>
      <c r="AV120" s="832"/>
      <c r="AW120" s="832"/>
      <c r="AX120" s="832"/>
      <c r="AY120" s="833"/>
      <c r="AZ120" s="808" t="s">
        <v>435</v>
      </c>
      <c r="BA120" s="757"/>
      <c r="BB120" s="757"/>
      <c r="BC120" s="757"/>
      <c r="BD120" s="757"/>
      <c r="BE120" s="757"/>
      <c r="BF120" s="757"/>
      <c r="BG120" s="757"/>
      <c r="BH120" s="757"/>
      <c r="BI120" s="757"/>
      <c r="BJ120" s="757"/>
      <c r="BK120" s="757"/>
      <c r="BL120" s="757"/>
      <c r="BM120" s="757"/>
      <c r="BN120" s="757"/>
      <c r="BO120" s="757"/>
      <c r="BP120" s="758"/>
      <c r="BQ120" s="809">
        <v>62537441</v>
      </c>
      <c r="BR120" s="791"/>
      <c r="BS120" s="791"/>
      <c r="BT120" s="791"/>
      <c r="BU120" s="791"/>
      <c r="BV120" s="791">
        <v>64040772</v>
      </c>
      <c r="BW120" s="791"/>
      <c r="BX120" s="791"/>
      <c r="BY120" s="791"/>
      <c r="BZ120" s="791"/>
      <c r="CA120" s="791">
        <v>51791000</v>
      </c>
      <c r="CB120" s="791"/>
      <c r="CC120" s="791"/>
      <c r="CD120" s="791"/>
      <c r="CE120" s="791"/>
      <c r="CF120" s="818">
        <v>18</v>
      </c>
      <c r="CG120" s="819"/>
      <c r="CH120" s="819"/>
      <c r="CI120" s="819"/>
      <c r="CJ120" s="819"/>
      <c r="CK120" s="820" t="s">
        <v>436</v>
      </c>
      <c r="CL120" s="800"/>
      <c r="CM120" s="800"/>
      <c r="CN120" s="800"/>
      <c r="CO120" s="801"/>
      <c r="CP120" s="824" t="s">
        <v>142</v>
      </c>
      <c r="CQ120" s="825"/>
      <c r="CR120" s="825"/>
      <c r="CS120" s="825"/>
      <c r="CT120" s="825"/>
      <c r="CU120" s="825"/>
      <c r="CV120" s="825"/>
      <c r="CW120" s="825"/>
      <c r="CX120" s="825"/>
      <c r="CY120" s="825"/>
      <c r="CZ120" s="825"/>
      <c r="DA120" s="825"/>
      <c r="DB120" s="825"/>
      <c r="DC120" s="825"/>
      <c r="DD120" s="825"/>
      <c r="DE120" s="825"/>
      <c r="DF120" s="826"/>
      <c r="DG120" s="809">
        <v>20323514</v>
      </c>
      <c r="DH120" s="791"/>
      <c r="DI120" s="791"/>
      <c r="DJ120" s="791"/>
      <c r="DK120" s="791"/>
      <c r="DL120" s="791">
        <v>20307059</v>
      </c>
      <c r="DM120" s="791"/>
      <c r="DN120" s="791"/>
      <c r="DO120" s="791"/>
      <c r="DP120" s="791"/>
      <c r="DQ120" s="791">
        <v>19861356</v>
      </c>
      <c r="DR120" s="791"/>
      <c r="DS120" s="791"/>
      <c r="DT120" s="791"/>
      <c r="DU120" s="791"/>
      <c r="DV120" s="792">
        <v>6.9</v>
      </c>
      <c r="DW120" s="792"/>
      <c r="DX120" s="792"/>
      <c r="DY120" s="792"/>
      <c r="DZ120" s="793"/>
    </row>
    <row r="121" spans="1:130" s="208" customFormat="1" ht="26.25" customHeight="1" x14ac:dyDescent="0.15">
      <c r="A121" s="769"/>
      <c r="B121" s="770"/>
      <c r="C121" s="815" t="s">
        <v>437</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4624</v>
      </c>
      <c r="AB121" s="729"/>
      <c r="AC121" s="729"/>
      <c r="AD121" s="729"/>
      <c r="AE121" s="730"/>
      <c r="AF121" s="731">
        <v>1043</v>
      </c>
      <c r="AG121" s="729"/>
      <c r="AH121" s="729"/>
      <c r="AI121" s="729"/>
      <c r="AJ121" s="730"/>
      <c r="AK121" s="731">
        <v>156</v>
      </c>
      <c r="AL121" s="729"/>
      <c r="AM121" s="729"/>
      <c r="AN121" s="729"/>
      <c r="AO121" s="730"/>
      <c r="AP121" s="773">
        <v>0</v>
      </c>
      <c r="AQ121" s="774"/>
      <c r="AR121" s="774"/>
      <c r="AS121" s="774"/>
      <c r="AT121" s="775"/>
      <c r="AU121" s="834"/>
      <c r="AV121" s="835"/>
      <c r="AW121" s="835"/>
      <c r="AX121" s="835"/>
      <c r="AY121" s="836"/>
      <c r="AZ121" s="764" t="s">
        <v>438</v>
      </c>
      <c r="BA121" s="701"/>
      <c r="BB121" s="701"/>
      <c r="BC121" s="701"/>
      <c r="BD121" s="701"/>
      <c r="BE121" s="701"/>
      <c r="BF121" s="701"/>
      <c r="BG121" s="701"/>
      <c r="BH121" s="701"/>
      <c r="BI121" s="701"/>
      <c r="BJ121" s="701"/>
      <c r="BK121" s="701"/>
      <c r="BL121" s="701"/>
      <c r="BM121" s="701"/>
      <c r="BN121" s="701"/>
      <c r="BO121" s="701"/>
      <c r="BP121" s="702"/>
      <c r="BQ121" s="765">
        <v>10231458</v>
      </c>
      <c r="BR121" s="766"/>
      <c r="BS121" s="766"/>
      <c r="BT121" s="766"/>
      <c r="BU121" s="766"/>
      <c r="BV121" s="766">
        <v>9021758</v>
      </c>
      <c r="BW121" s="766"/>
      <c r="BX121" s="766"/>
      <c r="BY121" s="766"/>
      <c r="BZ121" s="766"/>
      <c r="CA121" s="766">
        <v>7500717</v>
      </c>
      <c r="CB121" s="766"/>
      <c r="CC121" s="766"/>
      <c r="CD121" s="766"/>
      <c r="CE121" s="766"/>
      <c r="CF121" s="827">
        <v>2.6</v>
      </c>
      <c r="CG121" s="828"/>
      <c r="CH121" s="828"/>
      <c r="CI121" s="828"/>
      <c r="CJ121" s="828"/>
      <c r="CK121" s="821"/>
      <c r="CL121" s="803"/>
      <c r="CM121" s="803"/>
      <c r="CN121" s="803"/>
      <c r="CO121" s="804"/>
      <c r="CP121" s="784" t="s">
        <v>379</v>
      </c>
      <c r="CQ121" s="785"/>
      <c r="CR121" s="785"/>
      <c r="CS121" s="785"/>
      <c r="CT121" s="785"/>
      <c r="CU121" s="785"/>
      <c r="CV121" s="785"/>
      <c r="CW121" s="785"/>
      <c r="CX121" s="785"/>
      <c r="CY121" s="785"/>
      <c r="CZ121" s="785"/>
      <c r="DA121" s="785"/>
      <c r="DB121" s="785"/>
      <c r="DC121" s="785"/>
      <c r="DD121" s="785"/>
      <c r="DE121" s="785"/>
      <c r="DF121" s="786"/>
      <c r="DG121" s="765">
        <v>4978235</v>
      </c>
      <c r="DH121" s="766"/>
      <c r="DI121" s="766"/>
      <c r="DJ121" s="766"/>
      <c r="DK121" s="766"/>
      <c r="DL121" s="766">
        <v>4968950</v>
      </c>
      <c r="DM121" s="766"/>
      <c r="DN121" s="766"/>
      <c r="DO121" s="766"/>
      <c r="DP121" s="766"/>
      <c r="DQ121" s="766">
        <v>4927822</v>
      </c>
      <c r="DR121" s="766"/>
      <c r="DS121" s="766"/>
      <c r="DT121" s="766"/>
      <c r="DU121" s="766"/>
      <c r="DV121" s="743">
        <v>1.7</v>
      </c>
      <c r="DW121" s="743"/>
      <c r="DX121" s="743"/>
      <c r="DY121" s="743"/>
      <c r="DZ121" s="744"/>
    </row>
    <row r="122" spans="1:130" s="208" customFormat="1" ht="26.25" customHeight="1" x14ac:dyDescent="0.15">
      <c r="A122" s="769"/>
      <c r="B122" s="770"/>
      <c r="C122" s="764" t="s">
        <v>420</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119</v>
      </c>
      <c r="AB122" s="729"/>
      <c r="AC122" s="729"/>
      <c r="AD122" s="729"/>
      <c r="AE122" s="730"/>
      <c r="AF122" s="731" t="s">
        <v>119</v>
      </c>
      <c r="AG122" s="729"/>
      <c r="AH122" s="729"/>
      <c r="AI122" s="729"/>
      <c r="AJ122" s="730"/>
      <c r="AK122" s="731" t="s">
        <v>119</v>
      </c>
      <c r="AL122" s="729"/>
      <c r="AM122" s="729"/>
      <c r="AN122" s="729"/>
      <c r="AO122" s="730"/>
      <c r="AP122" s="773" t="s">
        <v>119</v>
      </c>
      <c r="AQ122" s="774"/>
      <c r="AR122" s="774"/>
      <c r="AS122" s="774"/>
      <c r="AT122" s="775"/>
      <c r="AU122" s="834"/>
      <c r="AV122" s="835"/>
      <c r="AW122" s="835"/>
      <c r="AX122" s="835"/>
      <c r="AY122" s="836"/>
      <c r="AZ122" s="787" t="s">
        <v>439</v>
      </c>
      <c r="BA122" s="788"/>
      <c r="BB122" s="788"/>
      <c r="BC122" s="788"/>
      <c r="BD122" s="788"/>
      <c r="BE122" s="788"/>
      <c r="BF122" s="788"/>
      <c r="BG122" s="788"/>
      <c r="BH122" s="788"/>
      <c r="BI122" s="788"/>
      <c r="BJ122" s="788"/>
      <c r="BK122" s="788"/>
      <c r="BL122" s="788"/>
      <c r="BM122" s="788"/>
      <c r="BN122" s="788"/>
      <c r="BO122" s="788"/>
      <c r="BP122" s="789"/>
      <c r="BQ122" s="814">
        <v>642020438</v>
      </c>
      <c r="BR122" s="794"/>
      <c r="BS122" s="794"/>
      <c r="BT122" s="794"/>
      <c r="BU122" s="794"/>
      <c r="BV122" s="794">
        <v>617889804</v>
      </c>
      <c r="BW122" s="794"/>
      <c r="BX122" s="794"/>
      <c r="BY122" s="794"/>
      <c r="BZ122" s="794"/>
      <c r="CA122" s="794">
        <v>609146786</v>
      </c>
      <c r="CB122" s="794"/>
      <c r="CC122" s="794"/>
      <c r="CD122" s="794"/>
      <c r="CE122" s="794"/>
      <c r="CF122" s="795">
        <v>212</v>
      </c>
      <c r="CG122" s="796"/>
      <c r="CH122" s="796"/>
      <c r="CI122" s="796"/>
      <c r="CJ122" s="796"/>
      <c r="CK122" s="821"/>
      <c r="CL122" s="803"/>
      <c r="CM122" s="803"/>
      <c r="CN122" s="803"/>
      <c r="CO122" s="804"/>
      <c r="CP122" s="784" t="s">
        <v>384</v>
      </c>
      <c r="CQ122" s="785"/>
      <c r="CR122" s="785"/>
      <c r="CS122" s="785"/>
      <c r="CT122" s="785"/>
      <c r="CU122" s="785"/>
      <c r="CV122" s="785"/>
      <c r="CW122" s="785"/>
      <c r="CX122" s="785"/>
      <c r="CY122" s="785"/>
      <c r="CZ122" s="785"/>
      <c r="DA122" s="785"/>
      <c r="DB122" s="785"/>
      <c r="DC122" s="785"/>
      <c r="DD122" s="785"/>
      <c r="DE122" s="785"/>
      <c r="DF122" s="786"/>
      <c r="DG122" s="765">
        <v>3657567</v>
      </c>
      <c r="DH122" s="766"/>
      <c r="DI122" s="766"/>
      <c r="DJ122" s="766"/>
      <c r="DK122" s="766"/>
      <c r="DL122" s="766">
        <v>4306065</v>
      </c>
      <c r="DM122" s="766"/>
      <c r="DN122" s="766"/>
      <c r="DO122" s="766"/>
      <c r="DP122" s="766"/>
      <c r="DQ122" s="766">
        <v>4225309</v>
      </c>
      <c r="DR122" s="766"/>
      <c r="DS122" s="766"/>
      <c r="DT122" s="766"/>
      <c r="DU122" s="766"/>
      <c r="DV122" s="743">
        <v>1.5</v>
      </c>
      <c r="DW122" s="743"/>
      <c r="DX122" s="743"/>
      <c r="DY122" s="743"/>
      <c r="DZ122" s="744"/>
    </row>
    <row r="123" spans="1:130" s="208" customFormat="1" ht="26.25" customHeight="1" x14ac:dyDescent="0.15">
      <c r="A123" s="769"/>
      <c r="B123" s="770"/>
      <c r="C123" s="764" t="s">
        <v>426</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119</v>
      </c>
      <c r="AB123" s="729"/>
      <c r="AC123" s="729"/>
      <c r="AD123" s="729"/>
      <c r="AE123" s="730"/>
      <c r="AF123" s="731" t="s">
        <v>119</v>
      </c>
      <c r="AG123" s="729"/>
      <c r="AH123" s="729"/>
      <c r="AI123" s="729"/>
      <c r="AJ123" s="730"/>
      <c r="AK123" s="731" t="s">
        <v>119</v>
      </c>
      <c r="AL123" s="729"/>
      <c r="AM123" s="729"/>
      <c r="AN123" s="729"/>
      <c r="AO123" s="730"/>
      <c r="AP123" s="773" t="s">
        <v>119</v>
      </c>
      <c r="AQ123" s="774"/>
      <c r="AR123" s="774"/>
      <c r="AS123" s="774"/>
      <c r="AT123" s="775"/>
      <c r="AU123" s="837"/>
      <c r="AV123" s="838"/>
      <c r="AW123" s="838"/>
      <c r="AX123" s="838"/>
      <c r="AY123" s="838"/>
      <c r="AZ123" s="231" t="s">
        <v>154</v>
      </c>
      <c r="BA123" s="231"/>
      <c r="BB123" s="231"/>
      <c r="BC123" s="231"/>
      <c r="BD123" s="231"/>
      <c r="BE123" s="231"/>
      <c r="BF123" s="231"/>
      <c r="BG123" s="231"/>
      <c r="BH123" s="231"/>
      <c r="BI123" s="231"/>
      <c r="BJ123" s="231"/>
      <c r="BK123" s="231"/>
      <c r="BL123" s="231"/>
      <c r="BM123" s="231"/>
      <c r="BN123" s="231"/>
      <c r="BO123" s="829" t="s">
        <v>440</v>
      </c>
      <c r="BP123" s="830"/>
      <c r="BQ123" s="781">
        <v>714789337</v>
      </c>
      <c r="BR123" s="782"/>
      <c r="BS123" s="782"/>
      <c r="BT123" s="782"/>
      <c r="BU123" s="782"/>
      <c r="BV123" s="782">
        <v>690952334</v>
      </c>
      <c r="BW123" s="782"/>
      <c r="BX123" s="782"/>
      <c r="BY123" s="782"/>
      <c r="BZ123" s="782"/>
      <c r="CA123" s="782">
        <v>668438503</v>
      </c>
      <c r="CB123" s="782"/>
      <c r="CC123" s="782"/>
      <c r="CD123" s="782"/>
      <c r="CE123" s="782"/>
      <c r="CF123" s="697"/>
      <c r="CG123" s="698"/>
      <c r="CH123" s="698"/>
      <c r="CI123" s="698"/>
      <c r="CJ123" s="783"/>
      <c r="CK123" s="821"/>
      <c r="CL123" s="803"/>
      <c r="CM123" s="803"/>
      <c r="CN123" s="803"/>
      <c r="CO123" s="804"/>
      <c r="CP123" s="784" t="s">
        <v>382</v>
      </c>
      <c r="CQ123" s="785"/>
      <c r="CR123" s="785"/>
      <c r="CS123" s="785"/>
      <c r="CT123" s="785"/>
      <c r="CU123" s="785"/>
      <c r="CV123" s="785"/>
      <c r="CW123" s="785"/>
      <c r="CX123" s="785"/>
      <c r="CY123" s="785"/>
      <c r="CZ123" s="785"/>
      <c r="DA123" s="785"/>
      <c r="DB123" s="785"/>
      <c r="DC123" s="785"/>
      <c r="DD123" s="785"/>
      <c r="DE123" s="785"/>
      <c r="DF123" s="786"/>
      <c r="DG123" s="765" t="s">
        <v>119</v>
      </c>
      <c r="DH123" s="766"/>
      <c r="DI123" s="766"/>
      <c r="DJ123" s="766"/>
      <c r="DK123" s="766"/>
      <c r="DL123" s="766" t="s">
        <v>119</v>
      </c>
      <c r="DM123" s="766"/>
      <c r="DN123" s="766"/>
      <c r="DO123" s="766"/>
      <c r="DP123" s="766"/>
      <c r="DQ123" s="766" t="s">
        <v>119</v>
      </c>
      <c r="DR123" s="766"/>
      <c r="DS123" s="766"/>
      <c r="DT123" s="766"/>
      <c r="DU123" s="766"/>
      <c r="DV123" s="743" t="s">
        <v>119</v>
      </c>
      <c r="DW123" s="743"/>
      <c r="DX123" s="743"/>
      <c r="DY123" s="743"/>
      <c r="DZ123" s="744"/>
    </row>
    <row r="124" spans="1:130" s="208" customFormat="1" ht="26.25" customHeight="1" thickBot="1" x14ac:dyDescent="0.2">
      <c r="A124" s="769"/>
      <c r="B124" s="770"/>
      <c r="C124" s="764" t="s">
        <v>429</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119</v>
      </c>
      <c r="AB124" s="729"/>
      <c r="AC124" s="729"/>
      <c r="AD124" s="729"/>
      <c r="AE124" s="730"/>
      <c r="AF124" s="731" t="s">
        <v>119</v>
      </c>
      <c r="AG124" s="729"/>
      <c r="AH124" s="729"/>
      <c r="AI124" s="729"/>
      <c r="AJ124" s="730"/>
      <c r="AK124" s="731" t="s">
        <v>119</v>
      </c>
      <c r="AL124" s="729"/>
      <c r="AM124" s="729"/>
      <c r="AN124" s="729"/>
      <c r="AO124" s="730"/>
      <c r="AP124" s="773" t="s">
        <v>119</v>
      </c>
      <c r="AQ124" s="774"/>
      <c r="AR124" s="774"/>
      <c r="AS124" s="774"/>
      <c r="AT124" s="775"/>
      <c r="AU124" s="776" t="s">
        <v>441</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217</v>
      </c>
      <c r="BR124" s="780"/>
      <c r="BS124" s="780"/>
      <c r="BT124" s="780"/>
      <c r="BU124" s="780"/>
      <c r="BV124" s="780">
        <v>218.3</v>
      </c>
      <c r="BW124" s="780"/>
      <c r="BX124" s="780"/>
      <c r="BY124" s="780"/>
      <c r="BZ124" s="780"/>
      <c r="CA124" s="780">
        <v>212.2</v>
      </c>
      <c r="CB124" s="780"/>
      <c r="CC124" s="780"/>
      <c r="CD124" s="780"/>
      <c r="CE124" s="780"/>
      <c r="CF124" s="675"/>
      <c r="CG124" s="676"/>
      <c r="CH124" s="676"/>
      <c r="CI124" s="676"/>
      <c r="CJ124" s="810"/>
      <c r="CK124" s="822"/>
      <c r="CL124" s="822"/>
      <c r="CM124" s="822"/>
      <c r="CN124" s="822"/>
      <c r="CO124" s="823"/>
      <c r="CP124" s="811" t="s">
        <v>442</v>
      </c>
      <c r="CQ124" s="812"/>
      <c r="CR124" s="812"/>
      <c r="CS124" s="812"/>
      <c r="CT124" s="812"/>
      <c r="CU124" s="812"/>
      <c r="CV124" s="812"/>
      <c r="CW124" s="812"/>
      <c r="CX124" s="812"/>
      <c r="CY124" s="812"/>
      <c r="CZ124" s="812"/>
      <c r="DA124" s="812"/>
      <c r="DB124" s="812"/>
      <c r="DC124" s="812"/>
      <c r="DD124" s="812"/>
      <c r="DE124" s="812"/>
      <c r="DF124" s="813"/>
      <c r="DG124" s="814" t="s">
        <v>119</v>
      </c>
      <c r="DH124" s="794"/>
      <c r="DI124" s="794"/>
      <c r="DJ124" s="794"/>
      <c r="DK124" s="794"/>
      <c r="DL124" s="794" t="s">
        <v>119</v>
      </c>
      <c r="DM124" s="794"/>
      <c r="DN124" s="794"/>
      <c r="DO124" s="794"/>
      <c r="DP124" s="794"/>
      <c r="DQ124" s="794" t="s">
        <v>119</v>
      </c>
      <c r="DR124" s="794"/>
      <c r="DS124" s="794"/>
      <c r="DT124" s="794"/>
      <c r="DU124" s="794"/>
      <c r="DV124" s="797" t="s">
        <v>119</v>
      </c>
      <c r="DW124" s="797"/>
      <c r="DX124" s="797"/>
      <c r="DY124" s="797"/>
      <c r="DZ124" s="798"/>
    </row>
    <row r="125" spans="1:130" s="208" customFormat="1" ht="26.25" customHeight="1" x14ac:dyDescent="0.15">
      <c r="A125" s="769"/>
      <c r="B125" s="770"/>
      <c r="C125" s="764" t="s">
        <v>431</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119</v>
      </c>
      <c r="AB125" s="729"/>
      <c r="AC125" s="729"/>
      <c r="AD125" s="729"/>
      <c r="AE125" s="730"/>
      <c r="AF125" s="731" t="s">
        <v>119</v>
      </c>
      <c r="AG125" s="729"/>
      <c r="AH125" s="729"/>
      <c r="AI125" s="729"/>
      <c r="AJ125" s="730"/>
      <c r="AK125" s="731" t="s">
        <v>119</v>
      </c>
      <c r="AL125" s="729"/>
      <c r="AM125" s="729"/>
      <c r="AN125" s="729"/>
      <c r="AO125" s="730"/>
      <c r="AP125" s="773" t="s">
        <v>119</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443</v>
      </c>
      <c r="CL125" s="800"/>
      <c r="CM125" s="800"/>
      <c r="CN125" s="800"/>
      <c r="CO125" s="801"/>
      <c r="CP125" s="808" t="s">
        <v>444</v>
      </c>
      <c r="CQ125" s="757"/>
      <c r="CR125" s="757"/>
      <c r="CS125" s="757"/>
      <c r="CT125" s="757"/>
      <c r="CU125" s="757"/>
      <c r="CV125" s="757"/>
      <c r="CW125" s="757"/>
      <c r="CX125" s="757"/>
      <c r="CY125" s="757"/>
      <c r="CZ125" s="757"/>
      <c r="DA125" s="757"/>
      <c r="DB125" s="757"/>
      <c r="DC125" s="757"/>
      <c r="DD125" s="757"/>
      <c r="DE125" s="757"/>
      <c r="DF125" s="758"/>
      <c r="DG125" s="809" t="s">
        <v>119</v>
      </c>
      <c r="DH125" s="791"/>
      <c r="DI125" s="791"/>
      <c r="DJ125" s="791"/>
      <c r="DK125" s="791"/>
      <c r="DL125" s="791" t="s">
        <v>119</v>
      </c>
      <c r="DM125" s="791"/>
      <c r="DN125" s="791"/>
      <c r="DO125" s="791"/>
      <c r="DP125" s="791"/>
      <c r="DQ125" s="791" t="s">
        <v>119</v>
      </c>
      <c r="DR125" s="791"/>
      <c r="DS125" s="791"/>
      <c r="DT125" s="791"/>
      <c r="DU125" s="791"/>
      <c r="DV125" s="792" t="s">
        <v>119</v>
      </c>
      <c r="DW125" s="792"/>
      <c r="DX125" s="792"/>
      <c r="DY125" s="792"/>
      <c r="DZ125" s="793"/>
    </row>
    <row r="126" spans="1:130" s="208" customFormat="1" ht="26.25" customHeight="1" thickBot="1" x14ac:dyDescent="0.2">
      <c r="A126" s="769"/>
      <c r="B126" s="770"/>
      <c r="C126" s="764" t="s">
        <v>433</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119</v>
      </c>
      <c r="AB126" s="729"/>
      <c r="AC126" s="729"/>
      <c r="AD126" s="729"/>
      <c r="AE126" s="730"/>
      <c r="AF126" s="731" t="s">
        <v>119</v>
      </c>
      <c r="AG126" s="729"/>
      <c r="AH126" s="729"/>
      <c r="AI126" s="729"/>
      <c r="AJ126" s="730"/>
      <c r="AK126" s="731" t="s">
        <v>119</v>
      </c>
      <c r="AL126" s="729"/>
      <c r="AM126" s="729"/>
      <c r="AN126" s="729"/>
      <c r="AO126" s="730"/>
      <c r="AP126" s="773" t="s">
        <v>119</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445</v>
      </c>
      <c r="CQ126" s="701"/>
      <c r="CR126" s="701"/>
      <c r="CS126" s="701"/>
      <c r="CT126" s="701"/>
      <c r="CU126" s="701"/>
      <c r="CV126" s="701"/>
      <c r="CW126" s="701"/>
      <c r="CX126" s="701"/>
      <c r="CY126" s="701"/>
      <c r="CZ126" s="701"/>
      <c r="DA126" s="701"/>
      <c r="DB126" s="701"/>
      <c r="DC126" s="701"/>
      <c r="DD126" s="701"/>
      <c r="DE126" s="701"/>
      <c r="DF126" s="702"/>
      <c r="DG126" s="765" t="s">
        <v>119</v>
      </c>
      <c r="DH126" s="766"/>
      <c r="DI126" s="766"/>
      <c r="DJ126" s="766"/>
      <c r="DK126" s="766"/>
      <c r="DL126" s="766" t="s">
        <v>119</v>
      </c>
      <c r="DM126" s="766"/>
      <c r="DN126" s="766"/>
      <c r="DO126" s="766"/>
      <c r="DP126" s="766"/>
      <c r="DQ126" s="766" t="s">
        <v>119</v>
      </c>
      <c r="DR126" s="766"/>
      <c r="DS126" s="766"/>
      <c r="DT126" s="766"/>
      <c r="DU126" s="766"/>
      <c r="DV126" s="743" t="s">
        <v>119</v>
      </c>
      <c r="DW126" s="743"/>
      <c r="DX126" s="743"/>
      <c r="DY126" s="743"/>
      <c r="DZ126" s="744"/>
    </row>
    <row r="127" spans="1:130" s="208" customFormat="1" ht="26.25" customHeight="1" x14ac:dyDescent="0.15">
      <c r="A127" s="771"/>
      <c r="B127" s="772"/>
      <c r="C127" s="787" t="s">
        <v>446</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283714</v>
      </c>
      <c r="AB127" s="729"/>
      <c r="AC127" s="729"/>
      <c r="AD127" s="729"/>
      <c r="AE127" s="730"/>
      <c r="AF127" s="731">
        <v>283266</v>
      </c>
      <c r="AG127" s="729"/>
      <c r="AH127" s="729"/>
      <c r="AI127" s="729"/>
      <c r="AJ127" s="730"/>
      <c r="AK127" s="731">
        <v>258558</v>
      </c>
      <c r="AL127" s="729"/>
      <c r="AM127" s="729"/>
      <c r="AN127" s="729"/>
      <c r="AO127" s="730"/>
      <c r="AP127" s="773">
        <v>0.1</v>
      </c>
      <c r="AQ127" s="774"/>
      <c r="AR127" s="774"/>
      <c r="AS127" s="774"/>
      <c r="AT127" s="775"/>
      <c r="AU127" s="210"/>
      <c r="AV127" s="210"/>
      <c r="AW127" s="210"/>
      <c r="AX127" s="790" t="s">
        <v>447</v>
      </c>
      <c r="AY127" s="761"/>
      <c r="AZ127" s="761"/>
      <c r="BA127" s="761"/>
      <c r="BB127" s="761"/>
      <c r="BC127" s="761"/>
      <c r="BD127" s="761"/>
      <c r="BE127" s="762"/>
      <c r="BF127" s="760" t="s">
        <v>448</v>
      </c>
      <c r="BG127" s="761"/>
      <c r="BH127" s="761"/>
      <c r="BI127" s="761"/>
      <c r="BJ127" s="761"/>
      <c r="BK127" s="761"/>
      <c r="BL127" s="762"/>
      <c r="BM127" s="760" t="s">
        <v>449</v>
      </c>
      <c r="BN127" s="761"/>
      <c r="BO127" s="761"/>
      <c r="BP127" s="761"/>
      <c r="BQ127" s="761"/>
      <c r="BR127" s="761"/>
      <c r="BS127" s="762"/>
      <c r="BT127" s="760" t="s">
        <v>450</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451</v>
      </c>
      <c r="CQ127" s="701"/>
      <c r="CR127" s="701"/>
      <c r="CS127" s="701"/>
      <c r="CT127" s="701"/>
      <c r="CU127" s="701"/>
      <c r="CV127" s="701"/>
      <c r="CW127" s="701"/>
      <c r="CX127" s="701"/>
      <c r="CY127" s="701"/>
      <c r="CZ127" s="701"/>
      <c r="DA127" s="701"/>
      <c r="DB127" s="701"/>
      <c r="DC127" s="701"/>
      <c r="DD127" s="701"/>
      <c r="DE127" s="701"/>
      <c r="DF127" s="702"/>
      <c r="DG127" s="765" t="s">
        <v>119</v>
      </c>
      <c r="DH127" s="766"/>
      <c r="DI127" s="766"/>
      <c r="DJ127" s="766"/>
      <c r="DK127" s="766"/>
      <c r="DL127" s="766" t="s">
        <v>119</v>
      </c>
      <c r="DM127" s="766"/>
      <c r="DN127" s="766"/>
      <c r="DO127" s="766"/>
      <c r="DP127" s="766"/>
      <c r="DQ127" s="766" t="s">
        <v>119</v>
      </c>
      <c r="DR127" s="766"/>
      <c r="DS127" s="766"/>
      <c r="DT127" s="766"/>
      <c r="DU127" s="766"/>
      <c r="DV127" s="743" t="s">
        <v>119</v>
      </c>
      <c r="DW127" s="743"/>
      <c r="DX127" s="743"/>
      <c r="DY127" s="743"/>
      <c r="DZ127" s="744"/>
    </row>
    <row r="128" spans="1:130" s="208" customFormat="1" ht="26.25" customHeight="1" thickBot="1" x14ac:dyDescent="0.2">
      <c r="A128" s="745" t="s">
        <v>452</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453</v>
      </c>
      <c r="X128" s="747"/>
      <c r="Y128" s="747"/>
      <c r="Z128" s="748"/>
      <c r="AA128" s="749">
        <v>2997816</v>
      </c>
      <c r="AB128" s="750"/>
      <c r="AC128" s="750"/>
      <c r="AD128" s="750"/>
      <c r="AE128" s="751"/>
      <c r="AF128" s="752">
        <v>5126682</v>
      </c>
      <c r="AG128" s="750"/>
      <c r="AH128" s="750"/>
      <c r="AI128" s="750"/>
      <c r="AJ128" s="751"/>
      <c r="AK128" s="752">
        <v>1772095</v>
      </c>
      <c r="AL128" s="750"/>
      <c r="AM128" s="750"/>
      <c r="AN128" s="750"/>
      <c r="AO128" s="751"/>
      <c r="AP128" s="753"/>
      <c r="AQ128" s="754"/>
      <c r="AR128" s="754"/>
      <c r="AS128" s="754"/>
      <c r="AT128" s="755"/>
      <c r="AU128" s="210"/>
      <c r="AV128" s="210"/>
      <c r="AW128" s="210"/>
      <c r="AX128" s="756" t="s">
        <v>454</v>
      </c>
      <c r="AY128" s="757"/>
      <c r="AZ128" s="757"/>
      <c r="BA128" s="757"/>
      <c r="BB128" s="757"/>
      <c r="BC128" s="757"/>
      <c r="BD128" s="757"/>
      <c r="BE128" s="758"/>
      <c r="BF128" s="735" t="s">
        <v>119</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455</v>
      </c>
      <c r="CQ128" s="679"/>
      <c r="CR128" s="679"/>
      <c r="CS128" s="679"/>
      <c r="CT128" s="679"/>
      <c r="CU128" s="679"/>
      <c r="CV128" s="679"/>
      <c r="CW128" s="679"/>
      <c r="CX128" s="679"/>
      <c r="CY128" s="679"/>
      <c r="CZ128" s="679"/>
      <c r="DA128" s="679"/>
      <c r="DB128" s="679"/>
      <c r="DC128" s="679"/>
      <c r="DD128" s="679"/>
      <c r="DE128" s="679"/>
      <c r="DF128" s="680"/>
      <c r="DG128" s="739">
        <v>7331393</v>
      </c>
      <c r="DH128" s="740"/>
      <c r="DI128" s="740"/>
      <c r="DJ128" s="740"/>
      <c r="DK128" s="740"/>
      <c r="DL128" s="740">
        <v>6961663</v>
      </c>
      <c r="DM128" s="740"/>
      <c r="DN128" s="740"/>
      <c r="DO128" s="740"/>
      <c r="DP128" s="740"/>
      <c r="DQ128" s="740">
        <v>6680776</v>
      </c>
      <c r="DR128" s="740"/>
      <c r="DS128" s="740"/>
      <c r="DT128" s="740"/>
      <c r="DU128" s="740"/>
      <c r="DV128" s="741">
        <v>2.2999999999999998</v>
      </c>
      <c r="DW128" s="741"/>
      <c r="DX128" s="741"/>
      <c r="DY128" s="741"/>
      <c r="DZ128" s="742"/>
    </row>
    <row r="129" spans="1:131" s="208" customFormat="1" ht="26.25" customHeight="1" x14ac:dyDescent="0.15">
      <c r="A129" s="723" t="s">
        <v>101</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456</v>
      </c>
      <c r="X129" s="726"/>
      <c r="Y129" s="726"/>
      <c r="Z129" s="727"/>
      <c r="AA129" s="728">
        <v>330051143</v>
      </c>
      <c r="AB129" s="729"/>
      <c r="AC129" s="729"/>
      <c r="AD129" s="729"/>
      <c r="AE129" s="730"/>
      <c r="AF129" s="731">
        <v>330114778</v>
      </c>
      <c r="AG129" s="729"/>
      <c r="AH129" s="729"/>
      <c r="AI129" s="729"/>
      <c r="AJ129" s="730"/>
      <c r="AK129" s="731">
        <v>335547047</v>
      </c>
      <c r="AL129" s="729"/>
      <c r="AM129" s="729"/>
      <c r="AN129" s="729"/>
      <c r="AO129" s="730"/>
      <c r="AP129" s="732"/>
      <c r="AQ129" s="733"/>
      <c r="AR129" s="733"/>
      <c r="AS129" s="733"/>
      <c r="AT129" s="734"/>
      <c r="AU129" s="211"/>
      <c r="AV129" s="211"/>
      <c r="AW129" s="211"/>
      <c r="AX129" s="700" t="s">
        <v>457</v>
      </c>
      <c r="AY129" s="701"/>
      <c r="AZ129" s="701"/>
      <c r="BA129" s="701"/>
      <c r="BB129" s="701"/>
      <c r="BC129" s="701"/>
      <c r="BD129" s="701"/>
      <c r="BE129" s="702"/>
      <c r="BF129" s="719" t="s">
        <v>119</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723" t="s">
        <v>458</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459</v>
      </c>
      <c r="X130" s="726"/>
      <c r="Y130" s="726"/>
      <c r="Z130" s="727"/>
      <c r="AA130" s="728">
        <v>52121723</v>
      </c>
      <c r="AB130" s="729"/>
      <c r="AC130" s="729"/>
      <c r="AD130" s="729"/>
      <c r="AE130" s="730"/>
      <c r="AF130" s="731">
        <v>50638391</v>
      </c>
      <c r="AG130" s="729"/>
      <c r="AH130" s="729"/>
      <c r="AI130" s="729"/>
      <c r="AJ130" s="730"/>
      <c r="AK130" s="731">
        <v>48221366</v>
      </c>
      <c r="AL130" s="729"/>
      <c r="AM130" s="729"/>
      <c r="AN130" s="729"/>
      <c r="AO130" s="730"/>
      <c r="AP130" s="732"/>
      <c r="AQ130" s="733"/>
      <c r="AR130" s="733"/>
      <c r="AS130" s="733"/>
      <c r="AT130" s="734"/>
      <c r="AU130" s="211"/>
      <c r="AV130" s="211"/>
      <c r="AW130" s="211"/>
      <c r="AX130" s="700" t="s">
        <v>460</v>
      </c>
      <c r="AY130" s="701"/>
      <c r="AZ130" s="701"/>
      <c r="BA130" s="701"/>
      <c r="BB130" s="701"/>
      <c r="BC130" s="701"/>
      <c r="BD130" s="701"/>
      <c r="BE130" s="702"/>
      <c r="BF130" s="703">
        <v>13.4</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461</v>
      </c>
      <c r="X131" s="710"/>
      <c r="Y131" s="710"/>
      <c r="Z131" s="711"/>
      <c r="AA131" s="712">
        <v>277929420</v>
      </c>
      <c r="AB131" s="713"/>
      <c r="AC131" s="713"/>
      <c r="AD131" s="713"/>
      <c r="AE131" s="714"/>
      <c r="AF131" s="715">
        <v>279476387</v>
      </c>
      <c r="AG131" s="713"/>
      <c r="AH131" s="713"/>
      <c r="AI131" s="713"/>
      <c r="AJ131" s="714"/>
      <c r="AK131" s="715">
        <v>287325681</v>
      </c>
      <c r="AL131" s="713"/>
      <c r="AM131" s="713"/>
      <c r="AN131" s="713"/>
      <c r="AO131" s="714"/>
      <c r="AP131" s="716"/>
      <c r="AQ131" s="717"/>
      <c r="AR131" s="717"/>
      <c r="AS131" s="717"/>
      <c r="AT131" s="718"/>
      <c r="AU131" s="211"/>
      <c r="AV131" s="211"/>
      <c r="AW131" s="211"/>
      <c r="AX131" s="678" t="s">
        <v>462</v>
      </c>
      <c r="AY131" s="679"/>
      <c r="AZ131" s="679"/>
      <c r="BA131" s="679"/>
      <c r="BB131" s="679"/>
      <c r="BC131" s="679"/>
      <c r="BD131" s="679"/>
      <c r="BE131" s="680"/>
      <c r="BF131" s="681">
        <v>212.2</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687" t="s">
        <v>463</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464</v>
      </c>
      <c r="W132" s="691"/>
      <c r="X132" s="691"/>
      <c r="Y132" s="691"/>
      <c r="Z132" s="692"/>
      <c r="AA132" s="693">
        <v>12.738561109999999</v>
      </c>
      <c r="AB132" s="694"/>
      <c r="AC132" s="694"/>
      <c r="AD132" s="694"/>
      <c r="AE132" s="695"/>
      <c r="AF132" s="696">
        <v>13.444374460000001</v>
      </c>
      <c r="AG132" s="694"/>
      <c r="AH132" s="694"/>
      <c r="AI132" s="694"/>
      <c r="AJ132" s="695"/>
      <c r="AK132" s="696">
        <v>14.298343559999999</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465</v>
      </c>
      <c r="W133" s="670"/>
      <c r="X133" s="670"/>
      <c r="Y133" s="670"/>
      <c r="Z133" s="671"/>
      <c r="AA133" s="672">
        <v>12.3</v>
      </c>
      <c r="AB133" s="673"/>
      <c r="AC133" s="673"/>
      <c r="AD133" s="673"/>
      <c r="AE133" s="674"/>
      <c r="AF133" s="672">
        <v>12.8</v>
      </c>
      <c r="AG133" s="673"/>
      <c r="AH133" s="673"/>
      <c r="AI133" s="673"/>
      <c r="AJ133" s="674"/>
      <c r="AK133" s="672">
        <v>13.4</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k3DaIaT07yrDXrV8DuAdMPEgcjaob5DxaSSPvB+4xJweucC4uAA556+TJqx0tjod4LZGl3V7qbrlGF6OuVNEZA==" saltValue="OfDJrQBV6j1AkS+ptsEWH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L25" zoomScale="85" zoomScaleNormal="85" zoomScaleSheetLayoutView="85" workbookViewId="0">
      <selection activeCell="CS71" sqref="CS71"/>
    </sheetView>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SULoqmApbiruNURHJ6efoRTHn0TZx+nsW9dWvmxKMqmLE1tn6uceUpxZhbD9CEifw8+nEC7j06TowO8SangJNg==" saltValue="cJjh+ghMZEcHjk6PRD2t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S13"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KAGZU6P9nES1xxoV+nzjt8XgMseOfc5XkAGxyzeLbgzB+WI/Biawm2fbitEPAML66fpC2dRmriH1JMq+Jbbz+A==" saltValue="eJpXuaD7QHo4u+b0mbPN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466</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467</v>
      </c>
      <c r="AL6" s="244"/>
      <c r="AM6" s="244"/>
      <c r="AN6" s="244"/>
    </row>
    <row r="7" spans="1:46" ht="13.5" customHeight="1" x14ac:dyDescent="0.15">
      <c r="A7" s="243"/>
      <c r="AK7" s="246"/>
      <c r="AL7" s="247"/>
      <c r="AM7" s="247"/>
      <c r="AN7" s="248"/>
      <c r="AO7" s="1100" t="s">
        <v>468</v>
      </c>
      <c r="AP7" s="249"/>
      <c r="AQ7" s="250" t="s">
        <v>469</v>
      </c>
      <c r="AR7" s="251"/>
    </row>
    <row r="8" spans="1:46" x14ac:dyDescent="0.15">
      <c r="A8" s="243"/>
      <c r="AK8" s="252"/>
      <c r="AL8" s="253"/>
      <c r="AM8" s="253"/>
      <c r="AN8" s="254"/>
      <c r="AO8" s="1101"/>
      <c r="AP8" s="255" t="s">
        <v>470</v>
      </c>
      <c r="AQ8" s="256" t="s">
        <v>471</v>
      </c>
      <c r="AR8" s="257" t="s">
        <v>472</v>
      </c>
    </row>
    <row r="9" spans="1:46" x14ac:dyDescent="0.15">
      <c r="A9" s="243"/>
      <c r="AK9" s="1093" t="s">
        <v>473</v>
      </c>
      <c r="AL9" s="1094"/>
      <c r="AM9" s="1094"/>
      <c r="AN9" s="1095"/>
      <c r="AO9" s="258">
        <v>149611469</v>
      </c>
      <c r="AP9" s="258">
        <v>147786</v>
      </c>
      <c r="AQ9" s="259">
        <v>147477</v>
      </c>
      <c r="AR9" s="260">
        <v>0.2</v>
      </c>
    </row>
    <row r="10" spans="1:46" ht="13.5" customHeight="1" x14ac:dyDescent="0.15">
      <c r="A10" s="243"/>
      <c r="AK10" s="1093" t="s">
        <v>474</v>
      </c>
      <c r="AL10" s="1094"/>
      <c r="AM10" s="1094"/>
      <c r="AN10" s="1095"/>
      <c r="AO10" s="258">
        <v>853963</v>
      </c>
      <c r="AP10" s="258">
        <v>844</v>
      </c>
      <c r="AQ10" s="259">
        <v>944</v>
      </c>
      <c r="AR10" s="260">
        <v>-10.6</v>
      </c>
    </row>
    <row r="11" spans="1:46" ht="13.5" customHeight="1" x14ac:dyDescent="0.15">
      <c r="A11" s="243"/>
      <c r="AK11" s="1093" t="s">
        <v>475</v>
      </c>
      <c r="AL11" s="1094"/>
      <c r="AM11" s="1094"/>
      <c r="AN11" s="1095"/>
      <c r="AO11" s="258" t="s">
        <v>476</v>
      </c>
      <c r="AP11" s="258" t="s">
        <v>476</v>
      </c>
      <c r="AQ11" s="259" t="s">
        <v>476</v>
      </c>
      <c r="AR11" s="260" t="s">
        <v>476</v>
      </c>
    </row>
    <row r="12" spans="1:46" ht="13.5" customHeight="1" x14ac:dyDescent="0.15">
      <c r="A12" s="243"/>
      <c r="AK12" s="1093" t="s">
        <v>477</v>
      </c>
      <c r="AL12" s="1094"/>
      <c r="AM12" s="1094"/>
      <c r="AN12" s="1095"/>
      <c r="AO12" s="258" t="s">
        <v>476</v>
      </c>
      <c r="AP12" s="258" t="s">
        <v>476</v>
      </c>
      <c r="AQ12" s="259">
        <v>5</v>
      </c>
      <c r="AR12" s="260" t="s">
        <v>476</v>
      </c>
    </row>
    <row r="13" spans="1:46" ht="13.5" customHeight="1" x14ac:dyDescent="0.15">
      <c r="A13" s="243"/>
      <c r="AK13" s="1093" t="s">
        <v>478</v>
      </c>
      <c r="AL13" s="1094"/>
      <c r="AM13" s="1094"/>
      <c r="AN13" s="1095"/>
      <c r="AO13" s="258">
        <v>4074541</v>
      </c>
      <c r="AP13" s="258">
        <v>4025</v>
      </c>
      <c r="AQ13" s="259">
        <v>2711</v>
      </c>
      <c r="AR13" s="260">
        <v>48.5</v>
      </c>
    </row>
    <row r="14" spans="1:46" ht="13.5" customHeight="1" x14ac:dyDescent="0.15">
      <c r="A14" s="243"/>
      <c r="AK14" s="1093" t="s">
        <v>479</v>
      </c>
      <c r="AL14" s="1094"/>
      <c r="AM14" s="1094"/>
      <c r="AN14" s="1095"/>
      <c r="AO14" s="258">
        <v>-14819352</v>
      </c>
      <c r="AP14" s="258">
        <v>-14638</v>
      </c>
      <c r="AQ14" s="259">
        <v>-13024</v>
      </c>
      <c r="AR14" s="260">
        <v>12.4</v>
      </c>
    </row>
    <row r="15" spans="1:46" x14ac:dyDescent="0.15">
      <c r="A15" s="243"/>
      <c r="AK15" s="1090" t="s">
        <v>154</v>
      </c>
      <c r="AL15" s="1091"/>
      <c r="AM15" s="1091"/>
      <c r="AN15" s="1092"/>
      <c r="AO15" s="258">
        <v>139720621</v>
      </c>
      <c r="AP15" s="258">
        <v>138015</v>
      </c>
      <c r="AQ15" s="259">
        <v>138113</v>
      </c>
      <c r="AR15" s="260">
        <v>-0.1</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480</v>
      </c>
    </row>
    <row r="20" spans="1:46" x14ac:dyDescent="0.15">
      <c r="A20" s="243"/>
      <c r="AK20" s="265"/>
      <c r="AL20" s="266"/>
      <c r="AM20" s="266"/>
      <c r="AN20" s="267"/>
      <c r="AO20" s="268" t="s">
        <v>481</v>
      </c>
      <c r="AP20" s="269" t="s">
        <v>482</v>
      </c>
      <c r="AQ20" s="270" t="s">
        <v>483</v>
      </c>
      <c r="AR20" s="271"/>
    </row>
    <row r="21" spans="1:46" s="244" customFormat="1" x14ac:dyDescent="0.15">
      <c r="A21" s="272"/>
      <c r="AK21" s="1096" t="s">
        <v>484</v>
      </c>
      <c r="AL21" s="1097"/>
      <c r="AM21" s="1097"/>
      <c r="AN21" s="1098"/>
      <c r="AO21" s="273">
        <v>1568.82</v>
      </c>
      <c r="AP21" s="274">
        <v>1591.94</v>
      </c>
      <c r="AQ21" s="275">
        <v>-23.12</v>
      </c>
      <c r="AS21" s="276"/>
      <c r="AT21" s="272"/>
    </row>
    <row r="22" spans="1:46" s="244" customFormat="1" x14ac:dyDescent="0.15">
      <c r="A22" s="272"/>
      <c r="AK22" s="1096" t="s">
        <v>485</v>
      </c>
      <c r="AL22" s="1097"/>
      <c r="AM22" s="1097"/>
      <c r="AN22" s="1098"/>
      <c r="AO22" s="277">
        <v>100.2</v>
      </c>
      <c r="AP22" s="278">
        <v>98.7</v>
      </c>
      <c r="AQ22" s="279">
        <v>1.5</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99" t="s">
        <v>486</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284"/>
      <c r="AS27" s="239"/>
      <c r="AT27" s="239"/>
    </row>
    <row r="28" spans="1:46" ht="17.25" x14ac:dyDescent="0.15">
      <c r="A28" s="240" t="s">
        <v>487</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488</v>
      </c>
      <c r="AL29" s="244"/>
      <c r="AM29" s="244"/>
      <c r="AN29" s="244"/>
      <c r="AS29" s="286"/>
    </row>
    <row r="30" spans="1:46" ht="13.5" customHeight="1" x14ac:dyDescent="0.15">
      <c r="A30" s="243"/>
      <c r="AK30" s="246"/>
      <c r="AL30" s="247"/>
      <c r="AM30" s="247"/>
      <c r="AN30" s="248"/>
      <c r="AO30" s="1100" t="s">
        <v>468</v>
      </c>
      <c r="AP30" s="249"/>
      <c r="AQ30" s="250" t="s">
        <v>469</v>
      </c>
      <c r="AR30" s="251"/>
    </row>
    <row r="31" spans="1:46" x14ac:dyDescent="0.15">
      <c r="A31" s="243"/>
      <c r="AK31" s="252"/>
      <c r="AL31" s="253"/>
      <c r="AM31" s="253"/>
      <c r="AN31" s="254"/>
      <c r="AO31" s="1101"/>
      <c r="AP31" s="255" t="s">
        <v>470</v>
      </c>
      <c r="AQ31" s="256" t="s">
        <v>471</v>
      </c>
      <c r="AR31" s="257" t="s">
        <v>472</v>
      </c>
    </row>
    <row r="32" spans="1:46" ht="27" customHeight="1" x14ac:dyDescent="0.15">
      <c r="A32" s="243"/>
      <c r="AK32" s="1087" t="s">
        <v>489</v>
      </c>
      <c r="AL32" s="1088"/>
      <c r="AM32" s="1088"/>
      <c r="AN32" s="1089"/>
      <c r="AO32" s="258">
        <v>87357348</v>
      </c>
      <c r="AP32" s="258">
        <v>86291</v>
      </c>
      <c r="AQ32" s="259">
        <v>69853</v>
      </c>
      <c r="AR32" s="260">
        <v>23.5</v>
      </c>
    </row>
    <row r="33" spans="1:2046 2052:4096 4102:5116 5122:7166 7172:9216 9222:10236 10242:12286 12292:14336 14342:15356 15362:16384" ht="13.5" customHeight="1" x14ac:dyDescent="0.15">
      <c r="A33" s="243"/>
      <c r="AK33" s="1087" t="s">
        <v>490</v>
      </c>
      <c r="AL33" s="1088"/>
      <c r="AM33" s="1088"/>
      <c r="AN33" s="1089"/>
      <c r="AO33" s="258" t="s">
        <v>476</v>
      </c>
      <c r="AP33" s="258" t="s">
        <v>476</v>
      </c>
      <c r="AQ33" s="259">
        <v>30</v>
      </c>
      <c r="AR33" s="260" t="s">
        <v>476</v>
      </c>
    </row>
    <row r="34" spans="1:2046 2052:4096 4102:5116 5122:7166 7172:9216 9222:10236 10242:12286 12292:14336 14342:15356 15362:16384" ht="27" customHeight="1" x14ac:dyDescent="0.15">
      <c r="A34" s="243"/>
      <c r="AK34" s="1087" t="s">
        <v>491</v>
      </c>
      <c r="AL34" s="1088"/>
      <c r="AM34" s="1088"/>
      <c r="AN34" s="1089"/>
      <c r="AO34" s="258" t="s">
        <v>476</v>
      </c>
      <c r="AP34" s="258" t="s">
        <v>476</v>
      </c>
      <c r="AQ34" s="259">
        <v>5819</v>
      </c>
      <c r="AR34" s="260" t="s">
        <v>476</v>
      </c>
    </row>
    <row r="35" spans="1:2046 2052:4096 4102:5116 5122:7166 7172:9216 9222:10236 10242:12286 12292:14336 14342:15356 15362:16384" ht="27" customHeight="1" x14ac:dyDescent="0.15">
      <c r="A35" s="243"/>
      <c r="AK35" s="1087" t="s">
        <v>492</v>
      </c>
      <c r="AL35" s="1088"/>
      <c r="AM35" s="1088"/>
      <c r="AN35" s="1089"/>
      <c r="AO35" s="258">
        <v>2574205</v>
      </c>
      <c r="AP35" s="258">
        <v>2543</v>
      </c>
      <c r="AQ35" s="259">
        <v>1779</v>
      </c>
      <c r="AR35" s="260">
        <v>42.9</v>
      </c>
    </row>
    <row r="36" spans="1:2046 2052:4096 4102:5116 5122:7166 7172:9216 9222:10236 10242:12286 12292:14336 14342:15356 15362:16384" ht="27" customHeight="1" x14ac:dyDescent="0.15">
      <c r="A36" s="243"/>
      <c r="AK36" s="1087" t="s">
        <v>493</v>
      </c>
      <c r="AL36" s="1088"/>
      <c r="AM36" s="1088"/>
      <c r="AN36" s="1089"/>
      <c r="AO36" s="258">
        <v>832258</v>
      </c>
      <c r="AP36" s="258">
        <v>822</v>
      </c>
      <c r="AQ36" s="259">
        <v>159</v>
      </c>
      <c r="AR36" s="260">
        <v>417</v>
      </c>
    </row>
    <row r="37" spans="1:2046 2052:4096 4102:5116 5122:7166 7172:9216 9222:10236 10242:12286 12292:14336 14342:15356 15362:16384" ht="13.5" customHeight="1" x14ac:dyDescent="0.15">
      <c r="A37" s="243"/>
      <c r="AK37" s="1087" t="s">
        <v>494</v>
      </c>
      <c r="AL37" s="1088"/>
      <c r="AM37" s="1088"/>
      <c r="AN37" s="1089"/>
      <c r="AO37" s="258">
        <v>312463</v>
      </c>
      <c r="AP37" s="258">
        <v>309</v>
      </c>
      <c r="AQ37" s="259">
        <v>420</v>
      </c>
      <c r="AR37" s="260">
        <v>-26.4</v>
      </c>
    </row>
    <row r="38" spans="1:2046 2052:4096 4102:5116 5122:7166 7172:9216 9222:10236 10242:12286 12292:14336 14342:15356 15362:16384" ht="27" customHeight="1" x14ac:dyDescent="0.15">
      <c r="A38" s="243"/>
      <c r="AK38" s="1084" t="s">
        <v>495</v>
      </c>
      <c r="AL38" s="1085"/>
      <c r="AM38" s="1085"/>
      <c r="AN38" s="1086"/>
      <c r="AO38" s="287" t="s">
        <v>476</v>
      </c>
      <c r="AP38" s="287" t="s">
        <v>476</v>
      </c>
      <c r="AQ38" s="288">
        <v>1</v>
      </c>
      <c r="AR38" s="279" t="s">
        <v>476</v>
      </c>
      <c r="AS38" s="286"/>
    </row>
    <row r="39" spans="1:2046 2052:4096 4102:5116 5122:7166 7172:9216 9222:10236 10242:12286 12292:14336 14342:15356 15362:16384" x14ac:dyDescent="0.15">
      <c r="A39" s="243"/>
      <c r="AK39" s="1084" t="s">
        <v>496</v>
      </c>
      <c r="AL39" s="1085"/>
      <c r="AM39" s="1085"/>
      <c r="AN39" s="1086"/>
      <c r="AO39" s="258">
        <v>-1772095</v>
      </c>
      <c r="AP39" s="258">
        <v>-1750</v>
      </c>
      <c r="AQ39" s="259">
        <v>-2278</v>
      </c>
      <c r="AR39" s="260">
        <v>-23.2</v>
      </c>
      <c r="AS39" s="286"/>
    </row>
    <row r="40" spans="1:2046 2052:4096 4102:5116 5122:7166 7172:9216 9222:10236 10242:12286 12292:14336 14342:15356 15362:16384" ht="27" customHeight="1" x14ac:dyDescent="0.15">
      <c r="A40" s="243"/>
      <c r="AK40" s="1087" t="s">
        <v>497</v>
      </c>
      <c r="AL40" s="1088"/>
      <c r="AM40" s="1088"/>
      <c r="AN40" s="1089"/>
      <c r="AO40" s="258">
        <v>-48221366</v>
      </c>
      <c r="AP40" s="258">
        <v>-47633</v>
      </c>
      <c r="AQ40" s="259">
        <v>-42797</v>
      </c>
      <c r="AR40" s="260">
        <v>11.3</v>
      </c>
      <c r="AS40" s="286"/>
    </row>
    <row r="41" spans="1:2046 2052:4096 4102:5116 5122:7166 7172:9216 9222:10236 10242:12286 12292:14336 14342:15356 15362:16384" x14ac:dyDescent="0.15">
      <c r="A41" s="243"/>
      <c r="AK41" s="1090" t="s">
        <v>498</v>
      </c>
      <c r="AL41" s="1091"/>
      <c r="AM41" s="1091"/>
      <c r="AN41" s="1092"/>
      <c r="AO41" s="258">
        <v>41082813</v>
      </c>
      <c r="AP41" s="258">
        <v>40581</v>
      </c>
      <c r="AQ41" s="259">
        <v>32987</v>
      </c>
      <c r="AR41" s="260">
        <v>23</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499</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500</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79" t="s">
        <v>468</v>
      </c>
      <c r="AN49" s="1081" t="s">
        <v>501</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x14ac:dyDescent="0.15">
      <c r="A50" s="243"/>
      <c r="AK50" s="297"/>
      <c r="AL50" s="298"/>
      <c r="AM50" s="1080"/>
      <c r="AN50" s="299" t="s">
        <v>502</v>
      </c>
      <c r="AO50" s="300" t="s">
        <v>503</v>
      </c>
      <c r="AP50" s="301" t="s">
        <v>504</v>
      </c>
      <c r="AQ50" s="302" t="s">
        <v>505</v>
      </c>
      <c r="AR50" s="303" t="s">
        <v>506</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x14ac:dyDescent="0.15">
      <c r="A51" s="243"/>
      <c r="AK51" s="295" t="s">
        <v>507</v>
      </c>
      <c r="AL51" s="296"/>
      <c r="AM51" s="304">
        <v>108166428</v>
      </c>
      <c r="AN51" s="305">
        <v>101089</v>
      </c>
      <c r="AO51" s="306">
        <v>0.1</v>
      </c>
      <c r="AP51" s="307">
        <v>122371</v>
      </c>
      <c r="AQ51" s="308">
        <v>9.6999999999999993</v>
      </c>
      <c r="AR51" s="309">
        <v>-9.6</v>
      </c>
    </row>
    <row r="52" spans="1:16384" x14ac:dyDescent="0.15">
      <c r="A52" s="243"/>
      <c r="AK52" s="310"/>
      <c r="AL52" s="311" t="s">
        <v>508</v>
      </c>
      <c r="AM52" s="312">
        <v>24586949</v>
      </c>
      <c r="AN52" s="313">
        <v>22978</v>
      </c>
      <c r="AO52" s="314">
        <v>-27.2</v>
      </c>
      <c r="AP52" s="315">
        <v>28038</v>
      </c>
      <c r="AQ52" s="316">
        <v>6.8</v>
      </c>
      <c r="AR52" s="317">
        <v>-34</v>
      </c>
    </row>
    <row r="53" spans="1:16384" x14ac:dyDescent="0.15">
      <c r="A53" s="243"/>
      <c r="AK53" s="295" t="s">
        <v>509</v>
      </c>
      <c r="AL53" s="296"/>
      <c r="AM53" s="304">
        <v>111025351</v>
      </c>
      <c r="AN53" s="305">
        <v>105070</v>
      </c>
      <c r="AO53" s="306">
        <v>3.9</v>
      </c>
      <c r="AP53" s="307">
        <v>125393</v>
      </c>
      <c r="AQ53" s="308">
        <v>2.5</v>
      </c>
      <c r="AR53" s="309">
        <v>1.4</v>
      </c>
    </row>
    <row r="54" spans="1:16384" x14ac:dyDescent="0.15">
      <c r="A54" s="243"/>
      <c r="AK54" s="310"/>
      <c r="AL54" s="311" t="s">
        <v>508</v>
      </c>
      <c r="AM54" s="312">
        <v>27984109</v>
      </c>
      <c r="AN54" s="313">
        <v>26483</v>
      </c>
      <c r="AO54" s="314">
        <v>15.3</v>
      </c>
      <c r="AP54" s="315">
        <v>28054</v>
      </c>
      <c r="AQ54" s="316">
        <v>0.1</v>
      </c>
      <c r="AR54" s="317">
        <v>15.2</v>
      </c>
    </row>
    <row r="55" spans="1:16384" x14ac:dyDescent="0.15">
      <c r="A55" s="243"/>
      <c r="AK55" s="295" t="s">
        <v>510</v>
      </c>
      <c r="AL55" s="296"/>
      <c r="AM55" s="304">
        <v>116213968</v>
      </c>
      <c r="AN55" s="305">
        <v>111487</v>
      </c>
      <c r="AO55" s="306">
        <v>6.1</v>
      </c>
      <c r="AP55" s="307">
        <v>115991</v>
      </c>
      <c r="AQ55" s="308">
        <v>-7.5</v>
      </c>
      <c r="AR55" s="309">
        <v>13.6</v>
      </c>
    </row>
    <row r="56" spans="1:16384" x14ac:dyDescent="0.15">
      <c r="A56" s="243"/>
      <c r="AK56" s="310"/>
      <c r="AL56" s="311" t="s">
        <v>508</v>
      </c>
      <c r="AM56" s="312">
        <v>26963935</v>
      </c>
      <c r="AN56" s="313">
        <v>25867</v>
      </c>
      <c r="AO56" s="314">
        <v>-2.2999999999999998</v>
      </c>
      <c r="AP56" s="315">
        <v>28546</v>
      </c>
      <c r="AQ56" s="316">
        <v>1.8</v>
      </c>
      <c r="AR56" s="317">
        <v>-4.0999999999999996</v>
      </c>
    </row>
    <row r="57" spans="1:16384" x14ac:dyDescent="0.15">
      <c r="A57" s="243"/>
      <c r="AK57" s="295" t="s">
        <v>511</v>
      </c>
      <c r="AL57" s="296"/>
      <c r="AM57" s="304">
        <v>125010291</v>
      </c>
      <c r="AN57" s="305">
        <v>121663</v>
      </c>
      <c r="AO57" s="306">
        <v>9.1</v>
      </c>
      <c r="AP57" s="307">
        <v>118517</v>
      </c>
      <c r="AQ57" s="308">
        <v>2.2000000000000002</v>
      </c>
      <c r="AR57" s="309">
        <v>6.9</v>
      </c>
    </row>
    <row r="58" spans="1:16384" x14ac:dyDescent="0.15">
      <c r="A58" s="243"/>
      <c r="AK58" s="310"/>
      <c r="AL58" s="311" t="s">
        <v>508</v>
      </c>
      <c r="AM58" s="312">
        <v>31361446</v>
      </c>
      <c r="AN58" s="313">
        <v>30522</v>
      </c>
      <c r="AO58" s="314">
        <v>18</v>
      </c>
      <c r="AP58" s="315">
        <v>30926</v>
      </c>
      <c r="AQ58" s="316">
        <v>8.3000000000000007</v>
      </c>
      <c r="AR58" s="317">
        <v>9.6999999999999993</v>
      </c>
    </row>
    <row r="59" spans="1:16384" x14ac:dyDescent="0.15">
      <c r="A59" s="243"/>
      <c r="AK59" s="295" t="s">
        <v>512</v>
      </c>
      <c r="AL59" s="296"/>
      <c r="AM59" s="304">
        <v>114488451</v>
      </c>
      <c r="AN59" s="305">
        <v>113091</v>
      </c>
      <c r="AO59" s="306">
        <v>-7</v>
      </c>
      <c r="AP59" s="307">
        <v>117465</v>
      </c>
      <c r="AQ59" s="308">
        <v>-0.9</v>
      </c>
      <c r="AR59" s="309">
        <v>-6.1</v>
      </c>
    </row>
    <row r="60" spans="1:16384" x14ac:dyDescent="0.15">
      <c r="A60" s="243"/>
      <c r="AK60" s="310"/>
      <c r="AL60" s="311" t="s">
        <v>508</v>
      </c>
      <c r="AM60" s="312">
        <v>23912242</v>
      </c>
      <c r="AN60" s="313">
        <v>23620</v>
      </c>
      <c r="AO60" s="314">
        <v>-22.6</v>
      </c>
      <c r="AP60" s="315">
        <v>29995</v>
      </c>
      <c r="AQ60" s="316">
        <v>-3</v>
      </c>
      <c r="AR60" s="317">
        <v>-19.600000000000001</v>
      </c>
    </row>
    <row r="61" spans="1:16384" x14ac:dyDescent="0.15">
      <c r="A61" s="243"/>
      <c r="AK61" s="295" t="s">
        <v>513</v>
      </c>
      <c r="AL61" s="318"/>
      <c r="AM61" s="304">
        <v>114980898</v>
      </c>
      <c r="AN61" s="305">
        <v>110480</v>
      </c>
      <c r="AO61" s="306">
        <v>2.4</v>
      </c>
      <c r="AP61" s="307">
        <v>119947</v>
      </c>
      <c r="AQ61" s="319">
        <v>1.2</v>
      </c>
      <c r="AR61" s="309">
        <v>1.2</v>
      </c>
    </row>
    <row r="62" spans="1:16384" x14ac:dyDescent="0.15">
      <c r="A62" s="243"/>
      <c r="AK62" s="310"/>
      <c r="AL62" s="311" t="s">
        <v>508</v>
      </c>
      <c r="AM62" s="312">
        <v>26961736</v>
      </c>
      <c r="AN62" s="313">
        <v>25894</v>
      </c>
      <c r="AO62" s="314">
        <v>-3.8</v>
      </c>
      <c r="AP62" s="315">
        <v>29112</v>
      </c>
      <c r="AQ62" s="316">
        <v>2.8</v>
      </c>
      <c r="AR62" s="317">
        <v>-6.6</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jdlqgyxO7NGwq5Wm5FhoYRDoEUXKCnpEFxJ66ks2WMdiYIj1vuIqBxu8Mqgcpvydzm5buHhcKEmM6wvo25voqA==" saltValue="7v48T5YWDM2cOnkv2eQa1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29KZyqjuOUGaYybose5q+lQsTeLUzGY5RX560eo6QhgX2BAYMjZ0L99SGxg/Kh3Z8ULDPdyGVKp1l0x6FHPf3w==" saltValue="hg5Ukb9xUHRMYoI7faO21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94"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SS6HMcKyZnJpx7IhGOhaiUozDbSsZmPfvl9EDvjoZJEDl3+9dtXazckjgX1uFTV8w8hu5FMpI4mR2eZaqaVDcA==" saltValue="WSLg5C3m2Z6s7IEgvWf1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G37" zoomScale="120" zoomScaleNormal="12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514</v>
      </c>
      <c r="G46" s="323" t="s">
        <v>515</v>
      </c>
      <c r="H46" s="323" t="s">
        <v>516</v>
      </c>
      <c r="I46" s="323" t="s">
        <v>517</v>
      </c>
      <c r="J46" s="324" t="s">
        <v>518</v>
      </c>
    </row>
    <row r="47" spans="2:10" ht="57.75" customHeight="1" x14ac:dyDescent="0.15">
      <c r="B47" s="7"/>
      <c r="C47" s="1102" t="s">
        <v>4</v>
      </c>
      <c r="D47" s="1102"/>
      <c r="E47" s="1103"/>
      <c r="F47" s="325">
        <v>3.78</v>
      </c>
      <c r="G47" s="326">
        <v>5.98</v>
      </c>
      <c r="H47" s="326">
        <v>6.95</v>
      </c>
      <c r="I47" s="326">
        <v>8.17</v>
      </c>
      <c r="J47" s="327">
        <v>5.19</v>
      </c>
    </row>
    <row r="48" spans="2:10" ht="57.75" customHeight="1" x14ac:dyDescent="0.15">
      <c r="B48" s="8"/>
      <c r="C48" s="1104" t="s">
        <v>5</v>
      </c>
      <c r="D48" s="1104"/>
      <c r="E48" s="1105"/>
      <c r="F48" s="328">
        <v>4.96</v>
      </c>
      <c r="G48" s="329">
        <v>1.83</v>
      </c>
      <c r="H48" s="329">
        <v>2.4900000000000002</v>
      </c>
      <c r="I48" s="329">
        <v>1.86</v>
      </c>
      <c r="J48" s="330">
        <v>1.59</v>
      </c>
    </row>
    <row r="49" spans="2:10" ht="57.75" customHeight="1" thickBot="1" x14ac:dyDescent="0.2">
      <c r="B49" s="9"/>
      <c r="C49" s="1106" t="s">
        <v>6</v>
      </c>
      <c r="D49" s="1106"/>
      <c r="E49" s="1107"/>
      <c r="F49" s="331">
        <v>4.1900000000000004</v>
      </c>
      <c r="G49" s="332" t="s">
        <v>519</v>
      </c>
      <c r="H49" s="332">
        <v>1.37</v>
      </c>
      <c r="I49" s="332">
        <v>1.46</v>
      </c>
      <c r="J49" s="333" t="s">
        <v>520</v>
      </c>
    </row>
    <row r="50" spans="2:10" ht="13.5" customHeight="1" x14ac:dyDescent="0.15"/>
  </sheetData>
  <sheetProtection algorithmName="SHA-512" hashValue="SSZ8QNpybHqGhbSuzbxDo0aeXzmyncE63VDXGrW9Rjir4dwkvwEmDLZ7QEmkMUAMn6wZs4vm8BPX7AhJjyFFkA==" saltValue="r9qtpioNAT5FXbO0RZG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安孫子悠紀</cp:lastModifiedBy>
  <cp:lastPrinted>2026-03-16T23:38:22Z</cp:lastPrinted>
  <dcterms:created xsi:type="dcterms:W3CDTF">2026-02-19T23:57:38Z</dcterms:created>
  <dcterms:modified xsi:type="dcterms:W3CDTF">2026-03-23T04:45:06Z</dcterms:modified>
  <cp:category/>
</cp:coreProperties>
</file>